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21" windowWidth="23520" windowHeight="10920" tabRatio="859" activeTab="1"/>
  </bookViews>
  <sheets>
    <sheet name="総合成績" sheetId="1" r:id="rId1"/>
    <sheet name="投手成績" sheetId="2" r:id="rId2"/>
    <sheet name="０番" sheetId="3" r:id="rId3"/>
    <sheet name="１番" sheetId="4" r:id="rId4"/>
    <sheet name="２番" sheetId="5" r:id="rId5"/>
    <sheet name="３番" sheetId="6" r:id="rId6"/>
    <sheet name="４番" sheetId="7" r:id="rId7"/>
    <sheet name="５番" sheetId="8" r:id="rId8"/>
    <sheet name="６番" sheetId="9" r:id="rId9"/>
    <sheet name="７番" sheetId="10" r:id="rId10"/>
    <sheet name="８番" sheetId="11" r:id="rId11"/>
    <sheet name="９番" sheetId="12" r:id="rId12"/>
    <sheet name="１０番" sheetId="13" r:id="rId13"/>
    <sheet name="１１番" sheetId="14" r:id="rId14"/>
    <sheet name="１２番" sheetId="15" r:id="rId15"/>
    <sheet name="１３番" sheetId="16" r:id="rId16"/>
    <sheet name="１４番" sheetId="17" r:id="rId17"/>
    <sheet name="１５番" sheetId="18" r:id="rId18"/>
    <sheet name="１６番" sheetId="19" r:id="rId19"/>
    <sheet name="１７番" sheetId="20" r:id="rId20"/>
    <sheet name="１８番" sheetId="21" r:id="rId21"/>
    <sheet name="１９番" sheetId="22" r:id="rId22"/>
    <sheet name="２０番" sheetId="23" r:id="rId23"/>
    <sheet name="２１番" sheetId="24" r:id="rId24"/>
    <sheet name="２２番" sheetId="25" r:id="rId25"/>
    <sheet name="２３番" sheetId="26" r:id="rId26"/>
    <sheet name="２４番" sheetId="27" r:id="rId27"/>
    <sheet name="２５番" sheetId="28" r:id="rId28"/>
    <sheet name="２６番" sheetId="29" r:id="rId29"/>
    <sheet name="２７番" sheetId="30" r:id="rId30"/>
    <sheet name="９９番" sheetId="31" r:id="rId31"/>
  </sheets>
  <definedNames/>
  <calcPr fullCalcOnLoad="1"/>
</workbook>
</file>

<file path=xl/sharedStrings.xml><?xml version="1.0" encoding="utf-8"?>
<sst xmlns="http://schemas.openxmlformats.org/spreadsheetml/2006/main" count="1457" uniqueCount="172">
  <si>
    <t>日付</t>
  </si>
  <si>
    <t>対戦相手</t>
  </si>
  <si>
    <t>結果</t>
  </si>
  <si>
    <t>打席</t>
  </si>
  <si>
    <t>打数</t>
  </si>
  <si>
    <t>１塁打</t>
  </si>
  <si>
    <t>２塁打</t>
  </si>
  <si>
    <t>３塁打</t>
  </si>
  <si>
    <t>本塁打</t>
  </si>
  <si>
    <t>四死球</t>
  </si>
  <si>
    <t>打点</t>
  </si>
  <si>
    <t>得点</t>
  </si>
  <si>
    <t>打　　率：</t>
  </si>
  <si>
    <t>盗塁</t>
  </si>
  <si>
    <t>犠打</t>
  </si>
  <si>
    <t>三振</t>
  </si>
  <si>
    <t>勝利打点</t>
  </si>
  <si>
    <t>名前</t>
  </si>
  <si>
    <t>打率</t>
  </si>
  <si>
    <t>勝投手</t>
  </si>
  <si>
    <t>負投手</t>
  </si>
  <si>
    <t>記事</t>
  </si>
  <si>
    <t>対戦相手</t>
  </si>
  <si>
    <t>試合日</t>
  </si>
  <si>
    <t>イニング</t>
  </si>
  <si>
    <t>自責点</t>
  </si>
  <si>
    <t>与四死球</t>
  </si>
  <si>
    <t>被安打</t>
  </si>
  <si>
    <t>三振</t>
  </si>
  <si>
    <t>セーブ</t>
  </si>
  <si>
    <t>TOTAL</t>
  </si>
  <si>
    <t>登板試合数</t>
  </si>
  <si>
    <t>7イニング換算</t>
  </si>
  <si>
    <t>9イニング換算</t>
  </si>
  <si>
    <t>出塁率</t>
  </si>
  <si>
    <t>出塁率：</t>
  </si>
  <si>
    <t>出塁率：</t>
  </si>
  <si>
    <t>出塁率：</t>
  </si>
  <si>
    <t>背番号</t>
  </si>
  <si>
    <t>　近藤　健樹</t>
  </si>
  <si>
    <t>　角田　怜</t>
  </si>
  <si>
    <t>　小西　諒児</t>
  </si>
  <si>
    <t>　田坂　大輔</t>
  </si>
  <si>
    <t>　上川　大翔</t>
  </si>
  <si>
    <t>　中野　風磨</t>
  </si>
  <si>
    <t>　高尾　悠弥</t>
  </si>
  <si>
    <t>　中村　真優</t>
  </si>
  <si>
    <t>　市尻　智大</t>
  </si>
  <si>
    <t>　中下　晃輔</t>
  </si>
  <si>
    <t>　野口　裕雅</t>
  </si>
  <si>
    <t>　谷口　淳</t>
  </si>
  <si>
    <t>　新南　尚史</t>
  </si>
  <si>
    <t>　岡河　龍輝</t>
  </si>
  <si>
    <t>　近藤　祐樹</t>
  </si>
  <si>
    <t>　出広　遊冴</t>
  </si>
  <si>
    <t>　西岡　健成</t>
  </si>
  <si>
    <t>　松山　桜輔</t>
  </si>
  <si>
    <t>新市野球同好会</t>
  </si>
  <si>
    <t>○６－０</t>
  </si>
  <si>
    <t>近藤</t>
  </si>
  <si>
    <t>近藤　⇒　中下</t>
  </si>
  <si>
    <t>中下</t>
  </si>
  <si>
    <t>小西</t>
  </si>
  <si>
    <t>上川</t>
  </si>
  <si>
    <t>近藤</t>
  </si>
  <si>
    <t>近藤　健樹</t>
  </si>
  <si>
    <t>中野　風磨</t>
  </si>
  <si>
    <t>上川　大翔</t>
  </si>
  <si>
    <t>谷口　淳</t>
  </si>
  <si>
    <t>　中岡　祐介</t>
  </si>
  <si>
    <t>中岡　祐介</t>
  </si>
  <si>
    <t>田坂　大輔</t>
  </si>
  <si>
    <t>高陽スカイバンズ</t>
  </si>
  <si>
    <t>○３－１</t>
  </si>
  <si>
    <t>新南　尚史</t>
  </si>
  <si>
    <t>広島スターズ</t>
  </si>
  <si>
    <t>●１－１１</t>
  </si>
  <si>
    <t>野口　裕雅</t>
  </si>
  <si>
    <t>近藤　祐樹</t>
  </si>
  <si>
    <t>五日市シニア</t>
  </si>
  <si>
    <t>●２－４</t>
  </si>
  <si>
    <t>中下</t>
  </si>
  <si>
    <t>八幡シニア</t>
  </si>
  <si>
    <t>●１－４</t>
  </si>
  <si>
    <t>高尾　悠弥</t>
  </si>
  <si>
    <t>市尻　智大</t>
  </si>
  <si>
    <t>乃木ライオンズ</t>
  </si>
  <si>
    <t>●０－９</t>
  </si>
  <si>
    <t>中下</t>
  </si>
  <si>
    <t>中下　⇒　上川</t>
  </si>
  <si>
    <t>角田　怜</t>
  </si>
  <si>
    <t>小西　諒児</t>
  </si>
  <si>
    <t>中村　真優</t>
  </si>
  <si>
    <t>中下　晃輔</t>
  </si>
  <si>
    <t>藤田　蓮久</t>
  </si>
  <si>
    <t>岡河　龍輝</t>
  </si>
  <si>
    <t>出広　遊冴</t>
  </si>
  <si>
    <t>西岡　健成</t>
  </si>
  <si>
    <t>野地　真央</t>
  </si>
  <si>
    <t>松山　桜輔</t>
  </si>
  <si>
    <t>十日市クラブ</t>
  </si>
  <si>
    <t>△２－２</t>
  </si>
  <si>
    <t>近藤</t>
  </si>
  <si>
    <t>三和クラブJr</t>
  </si>
  <si>
    <t>●０－１０</t>
  </si>
  <si>
    <t>小西</t>
  </si>
  <si>
    <t>小西　⇒　中下　⇒　上川</t>
  </si>
  <si>
    <t>福山ドジャース</t>
  </si>
  <si>
    <t>○３－１</t>
  </si>
  <si>
    <t>●４－５</t>
  </si>
  <si>
    <t>近藤</t>
  </si>
  <si>
    <t>五日市シニア</t>
  </si>
  <si>
    <t>〇３－０</t>
  </si>
  <si>
    <t>広島REX</t>
  </si>
  <si>
    <t>●０－４</t>
  </si>
  <si>
    <t>中下</t>
  </si>
  <si>
    <t>中下　⇒　上川　⇒　小西</t>
  </si>
  <si>
    <t>廿日市シニア</t>
  </si>
  <si>
    <t>○２－１</t>
  </si>
  <si>
    <t>●０－１</t>
  </si>
  <si>
    <t>　中岡　秀太</t>
  </si>
  <si>
    <t>安シニア</t>
  </si>
  <si>
    <t>△０－０</t>
  </si>
  <si>
    <t>上川</t>
  </si>
  <si>
    <t>△９－９</t>
  </si>
  <si>
    <t>中下　⇒　小西</t>
  </si>
  <si>
    <t>熊野中学校</t>
  </si>
  <si>
    <t>●３－７</t>
  </si>
  <si>
    <t>上川</t>
  </si>
  <si>
    <t>上川　⇒　中下</t>
  </si>
  <si>
    <t>戸坂中学校</t>
  </si>
  <si>
    <t>〇５－４</t>
  </si>
  <si>
    <t>小西</t>
  </si>
  <si>
    <t>上川　⇒　小西</t>
  </si>
  <si>
    <t>グリーンファイターズ</t>
  </si>
  <si>
    <t>〇１０－１</t>
  </si>
  <si>
    <t>中下</t>
  </si>
  <si>
    <t>中下</t>
  </si>
  <si>
    <t>河内シニア</t>
  </si>
  <si>
    <t>大野シニア</t>
  </si>
  <si>
    <t>●１－３</t>
  </si>
  <si>
    <t>●１－４</t>
  </si>
  <si>
    <t>五日市シニア</t>
  </si>
  <si>
    <t>△３－３</t>
  </si>
  <si>
    <t>段原シニア</t>
  </si>
  <si>
    <t>●１－７</t>
  </si>
  <si>
    <t>廿日市シニア</t>
  </si>
  <si>
    <t>●１－２</t>
  </si>
  <si>
    <t>●０－９</t>
  </si>
  <si>
    <t>小西⇒中下⇒上川⇒近藤</t>
  </si>
  <si>
    <t>●５－１２</t>
  </si>
  <si>
    <t>小西　⇒　中下</t>
  </si>
  <si>
    <t>府中野球同好会</t>
  </si>
  <si>
    <t>△２－２</t>
  </si>
  <si>
    <t>段原シニア</t>
  </si>
  <si>
    <t>●０－７</t>
  </si>
  <si>
    <t>小西</t>
  </si>
  <si>
    <t>小西　⇒　近藤　⇒　中下</t>
  </si>
  <si>
    <t>●４－５</t>
  </si>
  <si>
    <t>近藤　⇒　小西</t>
  </si>
  <si>
    <t>廿日市シニア</t>
  </si>
  <si>
    <t>●１－３</t>
  </si>
  <si>
    <t>五日市シニア</t>
  </si>
  <si>
    <t>〇１３－６</t>
  </si>
  <si>
    <t>中下</t>
  </si>
  <si>
    <t>●３－８</t>
  </si>
  <si>
    <t>●０－３</t>
  </si>
  <si>
    <t>八幡B</t>
  </si>
  <si>
    <t>〇１０－２</t>
  </si>
  <si>
    <t>●０－１</t>
  </si>
  <si>
    <t>小西</t>
  </si>
  <si>
    <t>中岡　秀太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</si>
</sst>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42" borderId="13" xfId="0" applyFill="1" applyBorder="1" applyAlignment="1">
      <alignment/>
    </xf>
    <xf numFmtId="0" fontId="0" fillId="37" borderId="13" xfId="0" applyFill="1" applyBorder="1" applyAlignment="1">
      <alignment/>
    </xf>
    <xf numFmtId="5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8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3" fillId="4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44" borderId="10" xfId="0" applyFont="1" applyFill="1" applyBorder="1" applyAlignment="1">
      <alignment horizontal="center"/>
    </xf>
    <xf numFmtId="0" fontId="0" fillId="0" borderId="10" xfId="61" applyFont="1" applyBorder="1" applyAlignment="1">
      <alignment horizontal="left"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0" xfId="60" applyFont="1" applyBorder="1" applyAlignment="1">
      <alignment horizontal="left" vertical="center"/>
      <protection/>
    </xf>
    <xf numFmtId="0" fontId="0" fillId="0" borderId="10" xfId="60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50" borderId="0" xfId="0" applyFill="1" applyAlignment="1">
      <alignment horizontal="center"/>
    </xf>
    <xf numFmtId="0" fontId="0" fillId="50" borderId="10" xfId="61" applyFont="1" applyFill="1" applyBorder="1" applyAlignment="1">
      <alignment horizontal="center" vertical="center"/>
      <protection/>
    </xf>
    <xf numFmtId="0" fontId="0" fillId="50" borderId="10" xfId="60" applyFont="1" applyFill="1" applyBorder="1" applyAlignment="1">
      <alignment horizontal="center" vertical="center"/>
      <protection/>
    </xf>
    <xf numFmtId="0" fontId="0" fillId="50" borderId="10" xfId="0" applyFill="1" applyBorder="1" applyAlignment="1">
      <alignment vertical="center"/>
    </xf>
    <xf numFmtId="0" fontId="0" fillId="50" borderId="10" xfId="61" applyFont="1" applyFill="1" applyBorder="1" applyAlignment="1">
      <alignment horizontal="center" vertical="center"/>
      <protection/>
    </xf>
    <xf numFmtId="0" fontId="0" fillId="51" borderId="10" xfId="0" applyFill="1" applyBorder="1" applyAlignment="1">
      <alignment horizontal="left"/>
    </xf>
    <xf numFmtId="0" fontId="0" fillId="51" borderId="10" xfId="0" applyFont="1" applyFill="1" applyBorder="1" applyAlignment="1">
      <alignment horizontal="left"/>
    </xf>
    <xf numFmtId="0" fontId="0" fillId="51" borderId="10" xfId="0" applyFill="1" applyBorder="1" applyAlignment="1">
      <alignment horizontal="center" vertical="center"/>
    </xf>
    <xf numFmtId="0" fontId="0" fillId="51" borderId="10" xfId="0" applyFill="1" applyBorder="1" applyAlignment="1">
      <alignment horizont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3" fillId="52" borderId="16" xfId="0" applyFont="1" applyFill="1" applyBorder="1" applyAlignment="1">
      <alignment horizontal="center" vertical="center"/>
    </xf>
    <xf numFmtId="0" fontId="3" fillId="52" borderId="16" xfId="0" applyFont="1" applyFill="1" applyBorder="1" applyAlignment="1">
      <alignment horizontal="center" vertical="center"/>
    </xf>
    <xf numFmtId="0" fontId="3" fillId="52" borderId="18" xfId="0" applyFont="1" applyFill="1" applyBorder="1" applyAlignment="1">
      <alignment horizontal="center" vertical="center"/>
    </xf>
    <xf numFmtId="0" fontId="0" fillId="53" borderId="16" xfId="0" applyFill="1" applyBorder="1" applyAlignment="1">
      <alignment horizontal="center" vertical="center"/>
    </xf>
    <xf numFmtId="0" fontId="0" fillId="53" borderId="18" xfId="0" applyFill="1" applyBorder="1" applyAlignment="1">
      <alignment horizontal="center" vertical="center"/>
    </xf>
    <xf numFmtId="0" fontId="0" fillId="46" borderId="16" xfId="0" applyFill="1" applyBorder="1" applyAlignment="1">
      <alignment horizontal="center" vertical="center"/>
    </xf>
    <xf numFmtId="0" fontId="0" fillId="46" borderId="1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Q24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9.00390625" style="1" customWidth="1"/>
    <col min="2" max="2" width="15.00390625" style="39" bestFit="1" customWidth="1"/>
    <col min="3" max="4" width="13.50390625" style="0" customWidth="1"/>
  </cols>
  <sheetData>
    <row r="3" spans="3:17" ht="13.5">
      <c r="C3" s="23">
        <f>(G3+H3+I3+J3)/F3</f>
        <v>0.2177650429799427</v>
      </c>
      <c r="D3" s="23"/>
      <c r="E3">
        <f aca="true" t="shared" si="0" ref="E3:Q3">SUM(E6:E67)</f>
        <v>818</v>
      </c>
      <c r="F3">
        <f t="shared" si="0"/>
        <v>698</v>
      </c>
      <c r="G3">
        <f t="shared" si="0"/>
        <v>112</v>
      </c>
      <c r="H3">
        <f t="shared" si="0"/>
        <v>22</v>
      </c>
      <c r="I3">
        <f t="shared" si="0"/>
        <v>7</v>
      </c>
      <c r="J3">
        <f t="shared" si="0"/>
        <v>11</v>
      </c>
      <c r="K3">
        <f t="shared" si="0"/>
        <v>100</v>
      </c>
      <c r="L3">
        <f t="shared" si="0"/>
        <v>65</v>
      </c>
      <c r="M3">
        <f t="shared" si="0"/>
        <v>87</v>
      </c>
      <c r="N3">
        <f t="shared" si="0"/>
        <v>37</v>
      </c>
      <c r="O3">
        <f t="shared" si="0"/>
        <v>11</v>
      </c>
      <c r="P3">
        <f t="shared" si="0"/>
        <v>107</v>
      </c>
      <c r="Q3" s="1">
        <f t="shared" si="0"/>
        <v>7</v>
      </c>
    </row>
    <row r="4" spans="1:17" ht="13.5">
      <c r="A4" s="37" t="s">
        <v>38</v>
      </c>
      <c r="B4" s="40" t="s">
        <v>17</v>
      </c>
      <c r="C4" s="13" t="s">
        <v>18</v>
      </c>
      <c r="D4" s="13" t="s">
        <v>34</v>
      </c>
      <c r="E4" s="8" t="s">
        <v>3</v>
      </c>
      <c r="F4" s="4" t="s">
        <v>4</v>
      </c>
      <c r="G4" s="6" t="s">
        <v>5</v>
      </c>
      <c r="H4" s="6" t="s">
        <v>6</v>
      </c>
      <c r="I4" s="6" t="s">
        <v>7</v>
      </c>
      <c r="J4" s="8" t="s">
        <v>8</v>
      </c>
      <c r="K4" s="5" t="s">
        <v>9</v>
      </c>
      <c r="L4" s="7" t="s">
        <v>10</v>
      </c>
      <c r="M4" s="7" t="s">
        <v>11</v>
      </c>
      <c r="N4" s="9" t="s">
        <v>13</v>
      </c>
      <c r="O4" s="9" t="s">
        <v>14</v>
      </c>
      <c r="P4" s="10" t="s">
        <v>15</v>
      </c>
      <c r="Q4" s="12" t="s">
        <v>16</v>
      </c>
    </row>
    <row r="5" spans="1:17" s="35" customFormat="1" ht="13.5">
      <c r="A5" s="2">
        <v>10</v>
      </c>
      <c r="B5" s="42" t="s">
        <v>69</v>
      </c>
      <c r="C5" s="32">
        <f>'１０番'!$D$2</f>
        <v>0.208955223880597</v>
      </c>
      <c r="D5" s="32">
        <f>'１０番'!$D$3</f>
        <v>0.273972602739726</v>
      </c>
      <c r="E5" s="14">
        <f>'１０番'!$E$4</f>
        <v>77</v>
      </c>
      <c r="F5" s="14">
        <f>'１０番'!$F$4</f>
        <v>67</v>
      </c>
      <c r="G5" s="14">
        <f>'１０番'!$G$4</f>
        <v>13</v>
      </c>
      <c r="H5" s="14">
        <f>'１０番'!$H$4</f>
        <v>1</v>
      </c>
      <c r="I5" s="14">
        <f>'１０番'!$I$4</f>
        <v>0</v>
      </c>
      <c r="J5" s="14">
        <f>'１０番'!$J$4</f>
        <v>0</v>
      </c>
      <c r="K5" s="14">
        <f>'１０番'!$K$4</f>
        <v>6</v>
      </c>
      <c r="L5" s="14">
        <f>'１０番'!$L$4</f>
        <v>5</v>
      </c>
      <c r="M5" s="14">
        <f>'１０番'!$M$4</f>
        <v>4</v>
      </c>
      <c r="N5" s="14">
        <f>'１０番'!$N$4</f>
        <v>0</v>
      </c>
      <c r="O5" s="14">
        <f>'１０番'!$O$4</f>
        <v>1</v>
      </c>
      <c r="P5" s="14">
        <f>'１０番'!$P$4</f>
        <v>6</v>
      </c>
      <c r="Q5" s="14">
        <f>'１０番'!$Q$4</f>
        <v>0</v>
      </c>
    </row>
    <row r="6" spans="1:17" ht="13.5">
      <c r="A6" s="2">
        <v>0</v>
      </c>
      <c r="B6" s="46" t="s">
        <v>120</v>
      </c>
      <c r="C6" s="32">
        <f>'０番'!$D$2</f>
        <v>0.25</v>
      </c>
      <c r="D6" s="32">
        <f>'０番'!$D$3</f>
        <v>0.25</v>
      </c>
      <c r="E6" s="14">
        <f>'０番'!$E$4</f>
        <v>4</v>
      </c>
      <c r="F6" s="14">
        <f>'０番'!$F$4</f>
        <v>4</v>
      </c>
      <c r="G6" s="14">
        <f>'０番'!$G$4</f>
        <v>1</v>
      </c>
      <c r="H6" s="14">
        <f>'０番'!$H$4</f>
        <v>0</v>
      </c>
      <c r="I6" s="14">
        <f>'０番'!$I$4</f>
        <v>0</v>
      </c>
      <c r="J6" s="14">
        <f>'０番'!$J$4</f>
        <v>0</v>
      </c>
      <c r="K6" s="14">
        <f>'０番'!$K$4</f>
        <v>0</v>
      </c>
      <c r="L6" s="14">
        <f>'０番'!$L$4</f>
        <v>0</v>
      </c>
      <c r="M6" s="14">
        <f>'０番'!$M$4</f>
        <v>1</v>
      </c>
      <c r="N6" s="14">
        <f>'０番'!$N$4</f>
        <v>0</v>
      </c>
      <c r="O6" s="14">
        <f>'０番'!$O$4</f>
        <v>0</v>
      </c>
      <c r="P6" s="14">
        <f>'０番'!$P$4</f>
        <v>2</v>
      </c>
      <c r="Q6" s="14">
        <f>'０番'!$Q$4</f>
        <v>0</v>
      </c>
    </row>
    <row r="7" spans="1:17" ht="13.5">
      <c r="A7" s="2">
        <v>1</v>
      </c>
      <c r="B7" s="41" t="s">
        <v>39</v>
      </c>
      <c r="C7" s="32">
        <f>'１番'!$D$2</f>
        <v>0.3103448275862069</v>
      </c>
      <c r="D7" s="53">
        <f>'１番'!$D$3</f>
        <v>0.4444444444444444</v>
      </c>
      <c r="E7" s="14">
        <f>'１番'!$E$4</f>
        <v>110</v>
      </c>
      <c r="F7" s="14">
        <f>'１番'!$F$4</f>
        <v>87</v>
      </c>
      <c r="G7" s="14">
        <f>'１番'!$G$4</f>
        <v>15</v>
      </c>
      <c r="H7" s="54">
        <f>'１番'!$H$4</f>
        <v>9</v>
      </c>
      <c r="I7" s="14">
        <f>'１番'!$I$4</f>
        <v>1</v>
      </c>
      <c r="J7" s="14">
        <f>'１番'!$J$4</f>
        <v>2</v>
      </c>
      <c r="K7" s="54">
        <f>'１番'!$K$4</f>
        <v>21</v>
      </c>
      <c r="L7" s="14">
        <f>'１番'!$L$4</f>
        <v>4</v>
      </c>
      <c r="M7" s="54">
        <f>'１番'!$M$4</f>
        <v>21</v>
      </c>
      <c r="N7" s="14">
        <f>'１番'!$N$4</f>
        <v>7</v>
      </c>
      <c r="O7" s="14">
        <f>'１番'!$O$4</f>
        <v>0</v>
      </c>
      <c r="P7" s="14">
        <f>'１番'!$P$4</f>
        <v>12</v>
      </c>
      <c r="Q7" s="14">
        <f>'１番'!$Q$4</f>
        <v>1</v>
      </c>
    </row>
    <row r="8" spans="1:17" ht="13.5">
      <c r="A8" s="2">
        <v>2</v>
      </c>
      <c r="B8" s="42" t="s">
        <v>40</v>
      </c>
      <c r="C8" s="32">
        <v>0</v>
      </c>
      <c r="D8" s="32">
        <v>0</v>
      </c>
      <c r="E8" s="14">
        <f>'２番'!$E$4</f>
        <v>0</v>
      </c>
      <c r="F8" s="14">
        <f>'２番'!$F$4</f>
        <v>0</v>
      </c>
      <c r="G8" s="14">
        <f>'２番'!$G$4</f>
        <v>0</v>
      </c>
      <c r="H8" s="14">
        <f>'２番'!$H$4</f>
        <v>0</v>
      </c>
      <c r="I8" s="14">
        <f>'２番'!$I$4</f>
        <v>0</v>
      </c>
      <c r="J8" s="14">
        <f>'２番'!$J$4</f>
        <v>0</v>
      </c>
      <c r="K8" s="14">
        <f>'２番'!$K$4</f>
        <v>0</v>
      </c>
      <c r="L8" s="14">
        <f>'２番'!$L$4</f>
        <v>0</v>
      </c>
      <c r="M8" s="14">
        <f>'２番'!$M$4</f>
        <v>0</v>
      </c>
      <c r="N8" s="14">
        <f>'２番'!$N$4</f>
        <v>0</v>
      </c>
      <c r="O8" s="14">
        <f>'２番'!$O$4</f>
        <v>0</v>
      </c>
      <c r="P8" s="14">
        <f>'２番'!$P$4</f>
        <v>0</v>
      </c>
      <c r="Q8" s="14">
        <f>'２番'!$Q$4</f>
        <v>0</v>
      </c>
    </row>
    <row r="9" spans="1:17" ht="13.5">
      <c r="A9" s="2">
        <v>3</v>
      </c>
      <c r="B9" s="42" t="s">
        <v>41</v>
      </c>
      <c r="C9" s="52">
        <f>'３番'!$D$2</f>
        <v>0.4</v>
      </c>
      <c r="D9" s="32">
        <f>'３番'!$D$3</f>
        <v>0.43564356435643564</v>
      </c>
      <c r="E9" s="14">
        <f>'３番'!$E$4</f>
        <v>105</v>
      </c>
      <c r="F9" s="14">
        <f>'３番'!$F$4</f>
        <v>95</v>
      </c>
      <c r="G9" s="54">
        <f>'３番'!$G$4</f>
        <v>32</v>
      </c>
      <c r="H9" s="14">
        <f>'３番'!$H$4</f>
        <v>2</v>
      </c>
      <c r="I9" s="54">
        <f>'３番'!$I$4</f>
        <v>2</v>
      </c>
      <c r="J9" s="14">
        <f>'３番'!$J$4</f>
        <v>2</v>
      </c>
      <c r="K9" s="14">
        <f>'３番'!$K$4</f>
        <v>6</v>
      </c>
      <c r="L9" s="54">
        <f>'３番'!$L$4</f>
        <v>17</v>
      </c>
      <c r="M9" s="14">
        <f>'３番'!$M$4</f>
        <v>16</v>
      </c>
      <c r="N9" s="54">
        <f>'３番'!$N$4</f>
        <v>11</v>
      </c>
      <c r="O9" s="14">
        <f>'３番'!$O$4</f>
        <v>1</v>
      </c>
      <c r="P9" s="14">
        <f>'３番'!$P$4</f>
        <v>5</v>
      </c>
      <c r="Q9" s="54">
        <f>'３番'!$Q$4</f>
        <v>2</v>
      </c>
    </row>
    <row r="10" spans="1:17" ht="13.5">
      <c r="A10" s="2">
        <v>4</v>
      </c>
      <c r="B10" s="42" t="s">
        <v>42</v>
      </c>
      <c r="C10" s="32">
        <f>'４番'!$D$2</f>
        <v>0.14492753623188406</v>
      </c>
      <c r="D10" s="32">
        <f>'４番'!$D$3</f>
        <v>0.20270270270270271</v>
      </c>
      <c r="E10" s="14">
        <f>'４番'!$E$4</f>
        <v>77</v>
      </c>
      <c r="F10" s="14">
        <f>'４番'!$F$4</f>
        <v>69</v>
      </c>
      <c r="G10" s="14">
        <f>'４番'!$G$4</f>
        <v>8</v>
      </c>
      <c r="H10" s="14">
        <f>'４番'!$H$4</f>
        <v>1</v>
      </c>
      <c r="I10" s="14">
        <f>'４番'!$I$4</f>
        <v>0</v>
      </c>
      <c r="J10" s="14">
        <f>'４番'!$J$4</f>
        <v>1</v>
      </c>
      <c r="K10" s="14">
        <f>'４番'!$K$4</f>
        <v>5</v>
      </c>
      <c r="L10" s="14">
        <f>'４番'!$L$4</f>
        <v>3</v>
      </c>
      <c r="M10" s="14">
        <f>'４番'!$M$4</f>
        <v>8</v>
      </c>
      <c r="N10" s="14">
        <f>'４番'!$N$4</f>
        <v>1</v>
      </c>
      <c r="O10" s="54">
        <f>'４番'!$O$4</f>
        <v>2</v>
      </c>
      <c r="P10" s="14">
        <f>'４番'!$P$4</f>
        <v>7</v>
      </c>
      <c r="Q10" s="14">
        <f>'４番'!$Q$4</f>
        <v>0</v>
      </c>
    </row>
    <row r="11" spans="1:17" ht="13.5">
      <c r="A11" s="2">
        <v>5</v>
      </c>
      <c r="B11" s="42" t="s">
        <v>43</v>
      </c>
      <c r="C11" s="32">
        <f>'５番'!$D$2</f>
        <v>0.25</v>
      </c>
      <c r="D11" s="32">
        <f>'５番'!$D$3</f>
        <v>0.4</v>
      </c>
      <c r="E11" s="14">
        <f>'５番'!$E$4</f>
        <v>97</v>
      </c>
      <c r="F11" s="14">
        <f>'５番'!$F$4</f>
        <v>76</v>
      </c>
      <c r="G11" s="14">
        <f>'５番'!$G$4</f>
        <v>13</v>
      </c>
      <c r="H11" s="14">
        <f>'５番'!$H$4</f>
        <v>2</v>
      </c>
      <c r="I11" s="54">
        <f>'５番'!$I$4</f>
        <v>2</v>
      </c>
      <c r="J11" s="14">
        <f>'５番'!$J$4</f>
        <v>2</v>
      </c>
      <c r="K11" s="14">
        <f>'５番'!$K$4</f>
        <v>19</v>
      </c>
      <c r="L11" s="14">
        <f>'５番'!$L$4</f>
        <v>7</v>
      </c>
      <c r="M11" s="14">
        <f>'５番'!$M$4</f>
        <v>10</v>
      </c>
      <c r="N11" s="14">
        <f>'５番'!$N$4</f>
        <v>3</v>
      </c>
      <c r="O11" s="14">
        <f>'５番'!$O$4</f>
        <v>0</v>
      </c>
      <c r="P11" s="14">
        <f>'５番'!$P$4</f>
        <v>12</v>
      </c>
      <c r="Q11" s="14">
        <f>'５番'!$Q$4</f>
        <v>1</v>
      </c>
    </row>
    <row r="12" spans="1:17" ht="13.5">
      <c r="A12" s="2">
        <v>6</v>
      </c>
      <c r="B12" s="41" t="s">
        <v>44</v>
      </c>
      <c r="C12" s="32">
        <f>'６番'!$D$2</f>
        <v>0.16666666666666666</v>
      </c>
      <c r="D12" s="32">
        <f>'６番'!$D$3</f>
        <v>0.2553191489361702</v>
      </c>
      <c r="E12" s="14">
        <f>'６番'!$E$4</f>
        <v>95</v>
      </c>
      <c r="F12" s="14">
        <f>'６番'!$F$4</f>
        <v>84</v>
      </c>
      <c r="G12" s="14">
        <f>'６番'!$G$4</f>
        <v>12</v>
      </c>
      <c r="H12" s="14">
        <f>'６番'!$H$4</f>
        <v>2</v>
      </c>
      <c r="I12" s="14">
        <f>'６番'!$I$4</f>
        <v>0</v>
      </c>
      <c r="J12" s="14">
        <f>'６番'!$J$4</f>
        <v>0</v>
      </c>
      <c r="K12" s="14">
        <f>'６番'!$K$4</f>
        <v>10</v>
      </c>
      <c r="L12" s="14">
        <f>'６番'!$L$4</f>
        <v>11</v>
      </c>
      <c r="M12" s="14">
        <f>'６番'!$M$4</f>
        <v>2</v>
      </c>
      <c r="N12" s="14">
        <f>'６番'!$N$4</f>
        <v>3</v>
      </c>
      <c r="O12" s="14">
        <f>'６番'!$O$4</f>
        <v>1</v>
      </c>
      <c r="P12" s="14">
        <f>'６番'!$P$4</f>
        <v>13</v>
      </c>
      <c r="Q12" s="14">
        <f>'６番'!$Q$4</f>
        <v>1</v>
      </c>
    </row>
    <row r="13" spans="1:17" ht="13.5">
      <c r="A13" s="2">
        <v>7</v>
      </c>
      <c r="B13" s="43" t="s">
        <v>45</v>
      </c>
      <c r="C13" s="32">
        <f>'７番'!$D$2</f>
        <v>0.16279069767441862</v>
      </c>
      <c r="D13" s="32">
        <f>'７番'!$D$3</f>
        <v>0.2653061224489796</v>
      </c>
      <c r="E13" s="14">
        <f>'７番'!$E$4</f>
        <v>51</v>
      </c>
      <c r="F13" s="14">
        <f>'７番'!$F$4</f>
        <v>43</v>
      </c>
      <c r="G13" s="14">
        <f>'７番'!$G$4</f>
        <v>7</v>
      </c>
      <c r="H13" s="14">
        <f>'７番'!$H$4</f>
        <v>0</v>
      </c>
      <c r="I13" s="14">
        <f>'７番'!$I$4</f>
        <v>0</v>
      </c>
      <c r="J13" s="14">
        <f>'７番'!$J$4</f>
        <v>0</v>
      </c>
      <c r="K13" s="14">
        <f>'７番'!$K$4</f>
        <v>6</v>
      </c>
      <c r="L13" s="14">
        <f>'７番'!$L$4</f>
        <v>0</v>
      </c>
      <c r="M13" s="14">
        <f>'７番'!$M$4</f>
        <v>7</v>
      </c>
      <c r="N13" s="14">
        <f>'７番'!$N$4</f>
        <v>1</v>
      </c>
      <c r="O13" s="14">
        <f>'７番'!$O$4</f>
        <v>1</v>
      </c>
      <c r="P13" s="14">
        <f>'７番'!$P$4</f>
        <v>10</v>
      </c>
      <c r="Q13" s="14">
        <f>'７番'!$Q$4</f>
        <v>0</v>
      </c>
    </row>
    <row r="14" spans="1:17" ht="13.5">
      <c r="A14" s="2">
        <v>8</v>
      </c>
      <c r="B14" s="41" t="s">
        <v>46</v>
      </c>
      <c r="C14" s="32">
        <f>'８番'!$D$2</f>
        <v>0.21621621621621623</v>
      </c>
      <c r="D14" s="32">
        <f>'８番'!$D$3</f>
        <v>0.2564102564102564</v>
      </c>
      <c r="E14" s="14">
        <f>'８番'!$E$4</f>
        <v>42</v>
      </c>
      <c r="F14" s="14">
        <f>'８番'!$F$4</f>
        <v>37</v>
      </c>
      <c r="G14" s="14">
        <f>'８番'!$G$4</f>
        <v>5</v>
      </c>
      <c r="H14" s="14">
        <f>'８番'!$H$4</f>
        <v>2</v>
      </c>
      <c r="I14" s="14">
        <f>'８番'!$I$4</f>
        <v>0</v>
      </c>
      <c r="J14" s="14">
        <f>'８番'!$J$4</f>
        <v>1</v>
      </c>
      <c r="K14" s="14">
        <f>'８番'!$K$4</f>
        <v>2</v>
      </c>
      <c r="L14" s="14">
        <f>'８番'!$L$4</f>
        <v>6</v>
      </c>
      <c r="M14" s="14">
        <f>'８番'!$M$4</f>
        <v>3</v>
      </c>
      <c r="N14" s="14">
        <f>'８番'!$N$4</f>
        <v>4</v>
      </c>
      <c r="O14" s="54">
        <f>'８番'!$O$4</f>
        <v>2</v>
      </c>
      <c r="P14" s="14">
        <f>'８番'!$P$4</f>
        <v>4</v>
      </c>
      <c r="Q14" s="14">
        <f>'８番'!$Q$4</f>
        <v>0</v>
      </c>
    </row>
    <row r="15" spans="1:17" ht="13.5">
      <c r="A15" s="2">
        <v>9</v>
      </c>
      <c r="B15" s="42" t="s">
        <v>47</v>
      </c>
      <c r="C15" s="32">
        <f>'９番'!$D$2</f>
        <v>0.1111111111111111</v>
      </c>
      <c r="D15" s="32">
        <f>'９番'!$D$3</f>
        <v>0.1794871794871795</v>
      </c>
      <c r="E15" s="14">
        <f>'９番'!$E$4</f>
        <v>41</v>
      </c>
      <c r="F15" s="14">
        <f>'９番'!$F$4</f>
        <v>36</v>
      </c>
      <c r="G15" s="14">
        <f>'９番'!$G$4</f>
        <v>3</v>
      </c>
      <c r="H15" s="14">
        <f>'９番'!$H$4</f>
        <v>1</v>
      </c>
      <c r="I15" s="14">
        <f>'９番'!$I$4</f>
        <v>0</v>
      </c>
      <c r="J15" s="14">
        <f>'９番'!$J$4</f>
        <v>0</v>
      </c>
      <c r="K15" s="14">
        <f>'９番'!$K$4</f>
        <v>3</v>
      </c>
      <c r="L15" s="14">
        <f>'９番'!$L$4</f>
        <v>3</v>
      </c>
      <c r="M15" s="14">
        <f>'９番'!$M$4</f>
        <v>3</v>
      </c>
      <c r="N15" s="14">
        <f>'９番'!$N$4</f>
        <v>0</v>
      </c>
      <c r="O15" s="54">
        <f>'９番'!$O$4</f>
        <v>2</v>
      </c>
      <c r="P15" s="14">
        <f>'９番'!$P$4</f>
        <v>10</v>
      </c>
      <c r="Q15" s="14">
        <f>'９番'!$Q$4</f>
        <v>1</v>
      </c>
    </row>
    <row r="16" spans="1:17" ht="13.5">
      <c r="A16" s="2">
        <v>11</v>
      </c>
      <c r="B16" s="41" t="s">
        <v>48</v>
      </c>
      <c r="C16" s="32">
        <f>'１１番'!$D$2</f>
        <v>0.16129032258064516</v>
      </c>
      <c r="D16" s="32">
        <f>'１１番'!$D$3</f>
        <v>0.3333333333333333</v>
      </c>
      <c r="E16" s="14">
        <f>'１１番'!$E$4</f>
        <v>40</v>
      </c>
      <c r="F16" s="14">
        <f>'１１番'!$F$4</f>
        <v>31</v>
      </c>
      <c r="G16" s="14">
        <f>'１１番'!$G$4</f>
        <v>0</v>
      </c>
      <c r="H16" s="14">
        <f>'１１番'!$H$4</f>
        <v>1</v>
      </c>
      <c r="I16" s="14">
        <f>'１１番'!$I$4</f>
        <v>1</v>
      </c>
      <c r="J16" s="54">
        <f>'１１番'!$J$4</f>
        <v>3</v>
      </c>
      <c r="K16" s="14">
        <f>'１１番'!$K$4</f>
        <v>8</v>
      </c>
      <c r="L16" s="14">
        <f>'１１番'!$L$4</f>
        <v>7</v>
      </c>
      <c r="M16" s="14">
        <f>'１１番'!$M$4</f>
        <v>4</v>
      </c>
      <c r="N16" s="14">
        <f>'１１番'!$N$4</f>
        <v>0</v>
      </c>
      <c r="O16" s="14">
        <f>'１１番'!$O$4</f>
        <v>1</v>
      </c>
      <c r="P16" s="14">
        <f>'１１番'!$P$4</f>
        <v>3</v>
      </c>
      <c r="Q16" s="14">
        <f>'１１番'!$Q$4</f>
        <v>0</v>
      </c>
    </row>
    <row r="17" spans="1:17" ht="13.5">
      <c r="A17" s="2">
        <v>12</v>
      </c>
      <c r="B17" s="41" t="s">
        <v>49</v>
      </c>
      <c r="C17" s="32">
        <f>'１２番'!$D$2</f>
        <v>0</v>
      </c>
      <c r="D17" s="32">
        <f>'１２番'!$D$3</f>
        <v>0.1</v>
      </c>
      <c r="E17" s="36">
        <f>'１２番'!$E$4</f>
        <v>10</v>
      </c>
      <c r="F17" s="36">
        <f>'１２番'!$F$4</f>
        <v>9</v>
      </c>
      <c r="G17" s="36">
        <f>'１２番'!$G$4</f>
        <v>0</v>
      </c>
      <c r="H17" s="36">
        <f>'１２番'!$H$4</f>
        <v>0</v>
      </c>
      <c r="I17" s="36">
        <f>'１２番'!$I$4</f>
        <v>0</v>
      </c>
      <c r="J17" s="36">
        <f>'１２番'!$J$4</f>
        <v>0</v>
      </c>
      <c r="K17" s="36">
        <f>'１２番'!$K$4</f>
        <v>1</v>
      </c>
      <c r="L17" s="36">
        <f>'１２番'!$L$4</f>
        <v>0</v>
      </c>
      <c r="M17" s="36">
        <f>'１２番'!$M$4</f>
        <v>1</v>
      </c>
      <c r="N17" s="36">
        <f>'１２番'!$N$4</f>
        <v>2</v>
      </c>
      <c r="O17" s="36">
        <f>'１２番'!$O$4</f>
        <v>0</v>
      </c>
      <c r="P17" s="36">
        <f>'１２番'!$P$4</f>
        <v>2</v>
      </c>
      <c r="Q17" s="36">
        <f>'１２番'!$Q$4</f>
        <v>0</v>
      </c>
    </row>
    <row r="18" spans="1:17" ht="13.5">
      <c r="A18" s="2">
        <v>13</v>
      </c>
      <c r="B18" s="42" t="s">
        <v>50</v>
      </c>
      <c r="C18" s="32">
        <f>'１３番'!$D$2</f>
        <v>0</v>
      </c>
      <c r="D18" s="32">
        <f>'１３番'!$D$3</f>
        <v>0.3333333333333333</v>
      </c>
      <c r="E18" s="36">
        <f>'１３番'!$E$4</f>
        <v>3</v>
      </c>
      <c r="F18" s="36">
        <f>'１３番'!$F$4</f>
        <v>2</v>
      </c>
      <c r="G18" s="36">
        <f>'１３番'!$G$4</f>
        <v>0</v>
      </c>
      <c r="H18" s="36">
        <f>'１３番'!$H$4</f>
        <v>0</v>
      </c>
      <c r="I18" s="36">
        <f>'１３番'!$I$4</f>
        <v>0</v>
      </c>
      <c r="J18" s="36">
        <f>'１３番'!$J$4</f>
        <v>0</v>
      </c>
      <c r="K18" s="36">
        <f>'１３番'!$K$4</f>
        <v>1</v>
      </c>
      <c r="L18" s="36">
        <f>'１３番'!$L$4</f>
        <v>0</v>
      </c>
      <c r="M18" s="36">
        <f>'１３番'!$M$4</f>
        <v>0</v>
      </c>
      <c r="N18" s="36">
        <f>'１３番'!$N$4</f>
        <v>0</v>
      </c>
      <c r="O18" s="36">
        <f>'１３番'!$O$4</f>
        <v>0</v>
      </c>
      <c r="P18" s="36">
        <f>'１３番'!$P$4</f>
        <v>1</v>
      </c>
      <c r="Q18" s="36">
        <f>'１３番'!$Q$4</f>
        <v>0</v>
      </c>
    </row>
    <row r="19" spans="1:17" ht="13.5">
      <c r="A19" s="2">
        <v>14</v>
      </c>
      <c r="B19" s="44" t="s">
        <v>51</v>
      </c>
      <c r="C19" s="32">
        <f>'１４番'!$D$2</f>
        <v>0.1282051282051282</v>
      </c>
      <c r="D19" s="32">
        <f>'１４番'!$D$3</f>
        <v>0.24444444444444444</v>
      </c>
      <c r="E19" s="36">
        <f>'１４番'!$E$4</f>
        <v>91</v>
      </c>
      <c r="F19" s="36">
        <f>'１４番'!$F$4</f>
        <v>78</v>
      </c>
      <c r="G19" s="36">
        <f>'１４番'!$G$4</f>
        <v>8</v>
      </c>
      <c r="H19" s="36">
        <f>'１４番'!$H$4</f>
        <v>1</v>
      </c>
      <c r="I19" s="36">
        <f>'１４番'!$I$4</f>
        <v>1</v>
      </c>
      <c r="J19" s="36">
        <f>'１４番'!$J$4</f>
        <v>0</v>
      </c>
      <c r="K19" s="36">
        <f>'１４番'!$K$4</f>
        <v>12</v>
      </c>
      <c r="L19" s="36">
        <f>'１４番'!$L$4</f>
        <v>5</v>
      </c>
      <c r="M19" s="36">
        <f>'１４番'!$M$4</f>
        <v>6</v>
      </c>
      <c r="N19" s="36">
        <f>'１４番'!$N$4</f>
        <v>4</v>
      </c>
      <c r="O19" s="36">
        <f>'１４番'!$O$4</f>
        <v>1</v>
      </c>
      <c r="P19" s="55">
        <f>'１４番'!$P$4</f>
        <v>16</v>
      </c>
      <c r="Q19" s="36">
        <f>'１４番'!$Q$4</f>
        <v>1</v>
      </c>
    </row>
    <row r="20" spans="1:17" ht="13.5">
      <c r="A20" s="2">
        <v>16</v>
      </c>
      <c r="B20" s="41" t="s">
        <v>52</v>
      </c>
      <c r="C20" s="32">
        <f>'１６番'!$D$2</f>
        <v>0.2</v>
      </c>
      <c r="D20" s="32">
        <f>'１６番'!$D$3</f>
        <v>0.3684210526315789</v>
      </c>
      <c r="E20" s="36">
        <f>'１６番'!$E$4</f>
        <v>19</v>
      </c>
      <c r="F20" s="36">
        <f>'１６番'!$F$4</f>
        <v>15</v>
      </c>
      <c r="G20" s="36">
        <f>'１６番'!$G$4</f>
        <v>3</v>
      </c>
      <c r="H20" s="36">
        <f>'１６番'!$H$4</f>
        <v>0</v>
      </c>
      <c r="I20" s="36">
        <f>'１６番'!$I$4</f>
        <v>0</v>
      </c>
      <c r="J20" s="36">
        <f>'１６番'!$J$4</f>
        <v>0</v>
      </c>
      <c r="K20" s="36">
        <f>'１６番'!$K$4</f>
        <v>4</v>
      </c>
      <c r="L20" s="36">
        <f>'１６番'!$L$4</f>
        <v>1</v>
      </c>
      <c r="M20" s="36">
        <f>'１６番'!$M$4</f>
        <v>3</v>
      </c>
      <c r="N20" s="36">
        <f>'１６番'!$N$4</f>
        <v>0</v>
      </c>
      <c r="O20" s="36">
        <f>'１６番'!$O$4</f>
        <v>0</v>
      </c>
      <c r="P20" s="36">
        <f>'１６番'!$P$4</f>
        <v>7</v>
      </c>
      <c r="Q20" s="36">
        <f>'１６番'!$Q$4</f>
        <v>0</v>
      </c>
    </row>
    <row r="21" spans="1:17" ht="13.5">
      <c r="A21" s="2">
        <v>17</v>
      </c>
      <c r="B21" s="45" t="s">
        <v>53</v>
      </c>
      <c r="C21" s="32">
        <f>'１７番'!$D$2</f>
        <v>0.12</v>
      </c>
      <c r="D21" s="32">
        <f>'１７番'!$D$3</f>
        <v>0.15384615384615385</v>
      </c>
      <c r="E21" s="36">
        <f>'１７番'!$E$4</f>
        <v>26</v>
      </c>
      <c r="F21" s="36">
        <f>'１７番'!$F$4</f>
        <v>25</v>
      </c>
      <c r="G21" s="36">
        <f>'１７番'!$G$4</f>
        <v>2</v>
      </c>
      <c r="H21" s="36">
        <f>'１７番'!$H$4</f>
        <v>1</v>
      </c>
      <c r="I21" s="36">
        <f>'１７番'!$I$4</f>
        <v>0</v>
      </c>
      <c r="J21" s="36">
        <f>'１７番'!$J$4</f>
        <v>0</v>
      </c>
      <c r="K21" s="36">
        <f>'１７番'!$K$4</f>
        <v>1</v>
      </c>
      <c r="L21" s="36">
        <f>'１７番'!$L$4</f>
        <v>1</v>
      </c>
      <c r="M21" s="36">
        <f>'１７番'!$M$4</f>
        <v>1</v>
      </c>
      <c r="N21" s="36">
        <f>'１７番'!$N$4</f>
        <v>1</v>
      </c>
      <c r="O21" s="36">
        <f>'１７番'!$O$4</f>
        <v>0</v>
      </c>
      <c r="P21" s="36">
        <f>'１７番'!$P$4</f>
        <v>3</v>
      </c>
      <c r="Q21" s="36">
        <f>'１７番'!$Q$4</f>
        <v>0</v>
      </c>
    </row>
    <row r="22" spans="1:17" ht="13.5">
      <c r="A22" s="2">
        <v>18</v>
      </c>
      <c r="B22" s="45" t="s">
        <v>54</v>
      </c>
      <c r="C22" s="32">
        <f>'１８番'!$D$2</f>
        <v>0</v>
      </c>
      <c r="D22" s="32">
        <f>'１８番'!$D$3</f>
        <v>0</v>
      </c>
      <c r="E22" s="36">
        <f>'１８番'!$E$4</f>
        <v>1</v>
      </c>
      <c r="F22" s="36">
        <f>'１８番'!$F$4</f>
        <v>1</v>
      </c>
      <c r="G22" s="36">
        <f>'１８番'!$G$4</f>
        <v>0</v>
      </c>
      <c r="H22" s="36">
        <f>'１８番'!$H$4</f>
        <v>0</v>
      </c>
      <c r="I22" s="36">
        <f>'１８番'!$I$4</f>
        <v>0</v>
      </c>
      <c r="J22" s="36">
        <f>'１８番'!$J$4</f>
        <v>0</v>
      </c>
      <c r="K22" s="36">
        <f>'１８番'!$K$4</f>
        <v>0</v>
      </c>
      <c r="L22" s="36">
        <f>'１８番'!$L$4</f>
        <v>0</v>
      </c>
      <c r="M22" s="36">
        <f>'１８番'!$M$4</f>
        <v>0</v>
      </c>
      <c r="N22" s="36">
        <f>'１８番'!$N$4</f>
        <v>0</v>
      </c>
      <c r="O22" s="36">
        <f>'１８番'!$O$4</f>
        <v>0</v>
      </c>
      <c r="P22" s="36">
        <f>'１８番'!$P$4</f>
        <v>0</v>
      </c>
      <c r="Q22" s="36">
        <f>'１８番'!$Q$4</f>
        <v>0</v>
      </c>
    </row>
    <row r="23" spans="1:17" ht="13.5">
      <c r="A23" s="2">
        <v>19</v>
      </c>
      <c r="B23" s="46" t="s">
        <v>55</v>
      </c>
      <c r="C23" s="32">
        <f>'１９番'!$D$2</f>
        <v>0.6</v>
      </c>
      <c r="D23" s="32">
        <f>'１９番'!$D$3</f>
        <v>0.6666666666666666</v>
      </c>
      <c r="E23" s="36">
        <f>'１９番'!$E$4</f>
        <v>6</v>
      </c>
      <c r="F23" s="36">
        <f>'１９番'!$F$4</f>
        <v>5</v>
      </c>
      <c r="G23" s="36">
        <f>'１９番'!$G$4</f>
        <v>3</v>
      </c>
      <c r="H23" s="36">
        <f>'１９番'!$H$4</f>
        <v>0</v>
      </c>
      <c r="I23" s="36">
        <f>'１９番'!$I$4</f>
        <v>0</v>
      </c>
      <c r="J23" s="36">
        <f>'１９番'!$J$4</f>
        <v>0</v>
      </c>
      <c r="K23" s="36">
        <f>'１９番'!$K$4</f>
        <v>1</v>
      </c>
      <c r="L23" s="36">
        <f>'１９番'!$L$4</f>
        <v>0</v>
      </c>
      <c r="M23" s="36">
        <f>'１９番'!$M$4</f>
        <v>1</v>
      </c>
      <c r="N23" s="36">
        <f>'１９番'!$N$4</f>
        <v>0</v>
      </c>
      <c r="O23" s="36">
        <f>'１９番'!$O$4</f>
        <v>0</v>
      </c>
      <c r="P23" s="36">
        <f>'１９番'!$P$4</f>
        <v>0</v>
      </c>
      <c r="Q23" s="36">
        <f>'１９番'!$Q$4</f>
        <v>0</v>
      </c>
    </row>
    <row r="24" spans="1:17" ht="13.5">
      <c r="A24" s="2">
        <v>21</v>
      </c>
      <c r="B24" s="44" t="s">
        <v>56</v>
      </c>
      <c r="C24" s="32">
        <f>'２１番'!$D$2</f>
        <v>0</v>
      </c>
      <c r="D24" s="32">
        <f>'２１番'!$D$3</f>
        <v>0</v>
      </c>
      <c r="E24" s="36">
        <f>'２１番'!$E$4</f>
        <v>0</v>
      </c>
      <c r="F24" s="36">
        <f>'２１番'!$F$4</f>
        <v>1</v>
      </c>
      <c r="G24" s="36">
        <f>'２１番'!$G$4</f>
        <v>0</v>
      </c>
      <c r="H24" s="36">
        <f>'２１番'!$H$4</f>
        <v>0</v>
      </c>
      <c r="I24" s="36">
        <f>'２１番'!$I$4</f>
        <v>0</v>
      </c>
      <c r="J24" s="36">
        <f>'２１番'!$J$4</f>
        <v>0</v>
      </c>
      <c r="K24" s="36">
        <f>'２１番'!$K$4</f>
        <v>0</v>
      </c>
      <c r="L24" s="36">
        <f>'２１番'!$L$4</f>
        <v>0</v>
      </c>
      <c r="M24" s="36">
        <f>'２１番'!$M$4</f>
        <v>0</v>
      </c>
      <c r="N24" s="36">
        <f>'２１番'!$N$4</f>
        <v>0</v>
      </c>
      <c r="O24" s="36">
        <f>'２１番'!$O$4</f>
        <v>0</v>
      </c>
      <c r="P24" s="36">
        <f>'２１番'!$P$4</f>
        <v>0</v>
      </c>
      <c r="Q24" s="36">
        <f>'２１番'!$Q$4</f>
        <v>0</v>
      </c>
    </row>
  </sheetData>
  <sheetProtection/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1"/>
  <sheetViews>
    <sheetView zoomScalePageLayoutView="0" workbookViewId="0" topLeftCell="A1">
      <pane ySplit="5" topLeftCell="A16" activePane="bottomLeft" state="frozen"/>
      <selection pane="topLeft" activeCell="B1" sqref="B1"/>
      <selection pane="bottomLeft" activeCell="C43" sqref="C43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0.16279069767441862</v>
      </c>
    </row>
    <row r="3" spans="3:4" ht="13.5">
      <c r="C3" s="3" t="s">
        <v>35</v>
      </c>
      <c r="D3">
        <f>(G4+H4+I4+J4+K4)/(F4+K4)</f>
        <v>0.2653061224489796</v>
      </c>
    </row>
    <row r="4" spans="2:17" s="1" customFormat="1" ht="13.5">
      <c r="B4" s="50" t="s">
        <v>84</v>
      </c>
      <c r="E4" s="1">
        <f aca="true" t="shared" si="0" ref="E4:Q4">SUM(E6:E31)</f>
        <v>51</v>
      </c>
      <c r="F4" s="1">
        <f t="shared" si="0"/>
        <v>43</v>
      </c>
      <c r="G4" s="1">
        <f t="shared" si="0"/>
        <v>7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6</v>
      </c>
      <c r="L4" s="1">
        <f t="shared" si="0"/>
        <v>0</v>
      </c>
      <c r="M4" s="1">
        <f t="shared" si="0"/>
        <v>7</v>
      </c>
      <c r="N4" s="1">
        <f t="shared" si="0"/>
        <v>1</v>
      </c>
      <c r="O4" s="1">
        <f t="shared" si="0"/>
        <v>1</v>
      </c>
      <c r="P4" s="1">
        <f t="shared" si="0"/>
        <v>10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42980</v>
      </c>
      <c r="C6" s="17" t="s">
        <v>82</v>
      </c>
      <c r="D6" s="2" t="s">
        <v>83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42988</v>
      </c>
      <c r="C7" s="17" t="s">
        <v>86</v>
      </c>
      <c r="D7" s="2" t="s">
        <v>87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42988</v>
      </c>
      <c r="C8" s="17" t="s">
        <v>100</v>
      </c>
      <c r="D8" s="2" t="s">
        <v>101</v>
      </c>
      <c r="E8" s="2">
        <v>2</v>
      </c>
      <c r="F8" s="2">
        <v>1</v>
      </c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</row>
    <row r="9" spans="2:17" s="1" customFormat="1" ht="13.5">
      <c r="B9" s="11">
        <v>43017</v>
      </c>
      <c r="C9" s="17" t="s">
        <v>75</v>
      </c>
      <c r="D9" s="2" t="s">
        <v>109</v>
      </c>
      <c r="E9" s="2">
        <v>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43050</v>
      </c>
      <c r="C10" s="2" t="s">
        <v>72</v>
      </c>
      <c r="D10" s="2" t="s">
        <v>119</v>
      </c>
      <c r="E10" s="2">
        <v>2</v>
      </c>
      <c r="F10" s="2">
        <v>2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43163</v>
      </c>
      <c r="C11" s="17" t="s">
        <v>121</v>
      </c>
      <c r="D11" s="2" t="s">
        <v>122</v>
      </c>
      <c r="E11" s="2">
        <v>2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>
        <v>1</v>
      </c>
      <c r="P11" s="2"/>
      <c r="Q11" s="2"/>
    </row>
    <row r="12" spans="2:17" s="1" customFormat="1" ht="13.5">
      <c r="B12" s="11">
        <v>43176</v>
      </c>
      <c r="C12" s="2" t="s">
        <v>126</v>
      </c>
      <c r="D12" s="2" t="s">
        <v>127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43176</v>
      </c>
      <c r="C13" s="2" t="s">
        <v>130</v>
      </c>
      <c r="D13" s="2" t="s">
        <v>131</v>
      </c>
      <c r="E13" s="2">
        <v>1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43183</v>
      </c>
      <c r="C14" s="2" t="s">
        <v>134</v>
      </c>
      <c r="D14" s="2" t="s">
        <v>135</v>
      </c>
      <c r="E14" s="2">
        <v>3</v>
      </c>
      <c r="F14" s="2">
        <v>2</v>
      </c>
      <c r="G14" s="2">
        <v>1</v>
      </c>
      <c r="H14" s="2"/>
      <c r="I14" s="2"/>
      <c r="J14" s="2"/>
      <c r="K14" s="2">
        <v>1</v>
      </c>
      <c r="L14" s="2"/>
      <c r="M14" s="2">
        <v>2</v>
      </c>
      <c r="N14" s="2"/>
      <c r="O14" s="2"/>
      <c r="P14" s="2">
        <v>1</v>
      </c>
      <c r="Q14" s="2"/>
    </row>
    <row r="15" spans="2:17" s="1" customFormat="1" ht="13.5">
      <c r="B15" s="11">
        <v>43183</v>
      </c>
      <c r="C15" s="2" t="s">
        <v>138</v>
      </c>
      <c r="D15" s="2" t="s">
        <v>119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43190</v>
      </c>
      <c r="C16" s="2" t="s">
        <v>139</v>
      </c>
      <c r="D16" s="31" t="s">
        <v>140</v>
      </c>
      <c r="E16" s="2">
        <v>2</v>
      </c>
      <c r="F16" s="2">
        <v>2</v>
      </c>
      <c r="G16" s="2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43197</v>
      </c>
      <c r="C17" s="17" t="s">
        <v>82</v>
      </c>
      <c r="D17" s="31" t="s">
        <v>141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43197</v>
      </c>
      <c r="C18" s="2" t="s">
        <v>142</v>
      </c>
      <c r="D18" s="2" t="s">
        <v>143</v>
      </c>
      <c r="E18" s="2">
        <v>2</v>
      </c>
      <c r="F18" s="2">
        <v>1</v>
      </c>
      <c r="G18" s="2"/>
      <c r="H18" s="2"/>
      <c r="I18" s="2"/>
      <c r="J18" s="2"/>
      <c r="K18" s="2">
        <v>1</v>
      </c>
      <c r="L18" s="2"/>
      <c r="M18" s="2">
        <v>1</v>
      </c>
      <c r="N18" s="2"/>
      <c r="O18" s="2"/>
      <c r="P18" s="2">
        <v>1</v>
      </c>
      <c r="Q18" s="2"/>
    </row>
    <row r="19" spans="2:17" s="1" customFormat="1" ht="13.5">
      <c r="B19" s="11">
        <v>43204</v>
      </c>
      <c r="C19" s="2" t="s">
        <v>144</v>
      </c>
      <c r="D19" s="31" t="s">
        <v>145</v>
      </c>
      <c r="E19" s="2">
        <v>2</v>
      </c>
      <c r="F19" s="2">
        <v>2</v>
      </c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</row>
    <row r="20" spans="2:17" s="1" customFormat="1" ht="13.5">
      <c r="B20" s="11">
        <v>43204</v>
      </c>
      <c r="C20" s="2" t="s">
        <v>146</v>
      </c>
      <c r="D20" s="31" t="s">
        <v>147</v>
      </c>
      <c r="E20" s="2">
        <v>2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>
        <v>1</v>
      </c>
      <c r="Q20" s="2"/>
    </row>
    <row r="21" spans="2:17" s="1" customFormat="1" ht="13.5">
      <c r="B21" s="11">
        <v>43205</v>
      </c>
      <c r="C21" s="17" t="s">
        <v>82</v>
      </c>
      <c r="D21" s="2" t="s">
        <v>148</v>
      </c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>
        <v>43218</v>
      </c>
      <c r="C22" s="2" t="s">
        <v>146</v>
      </c>
      <c r="D22" s="2" t="s">
        <v>150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43268</v>
      </c>
      <c r="C23" s="2" t="s">
        <v>152</v>
      </c>
      <c r="D23" s="2" t="s">
        <v>153</v>
      </c>
      <c r="E23" s="2">
        <v>3</v>
      </c>
      <c r="F23" s="2">
        <v>3</v>
      </c>
      <c r="G23" s="2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43295</v>
      </c>
      <c r="C24" s="2" t="s">
        <v>154</v>
      </c>
      <c r="D24" s="2" t="s">
        <v>155</v>
      </c>
      <c r="E24" s="2">
        <v>2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43297</v>
      </c>
      <c r="C25" s="2" t="s">
        <v>139</v>
      </c>
      <c r="D25" s="2" t="s">
        <v>158</v>
      </c>
      <c r="E25" s="2">
        <v>2</v>
      </c>
      <c r="F25" s="2">
        <v>2</v>
      </c>
      <c r="G25" s="2">
        <v>1</v>
      </c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43302</v>
      </c>
      <c r="C26" s="2" t="s">
        <v>160</v>
      </c>
      <c r="D26" s="31" t="s">
        <v>161</v>
      </c>
      <c r="E26" s="2">
        <v>2</v>
      </c>
      <c r="F26" s="2">
        <v>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43303</v>
      </c>
      <c r="C27" s="2" t="s">
        <v>162</v>
      </c>
      <c r="D27" s="2" t="s">
        <v>163</v>
      </c>
      <c r="E27" s="2">
        <v>3</v>
      </c>
      <c r="F27" s="2">
        <v>2</v>
      </c>
      <c r="G27" s="2"/>
      <c r="H27" s="2"/>
      <c r="I27" s="2"/>
      <c r="J27" s="2"/>
      <c r="K27" s="2">
        <v>1</v>
      </c>
      <c r="L27" s="2"/>
      <c r="M27" s="2">
        <v>2</v>
      </c>
      <c r="N27" s="2"/>
      <c r="O27" s="2"/>
      <c r="P27" s="2"/>
      <c r="Q27" s="2"/>
    </row>
    <row r="28" spans="2:17" s="1" customFormat="1" ht="13.5">
      <c r="B28" s="11">
        <v>43303</v>
      </c>
      <c r="C28" s="2" t="s">
        <v>117</v>
      </c>
      <c r="D28" s="31" t="s">
        <v>165</v>
      </c>
      <c r="E28" s="2">
        <v>2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43331</v>
      </c>
      <c r="C29" s="2" t="s">
        <v>144</v>
      </c>
      <c r="D29" s="31" t="s">
        <v>166</v>
      </c>
      <c r="E29" s="2">
        <v>3</v>
      </c>
      <c r="F29" s="2">
        <v>1</v>
      </c>
      <c r="G29" s="2">
        <v>1</v>
      </c>
      <c r="H29" s="2"/>
      <c r="I29" s="2"/>
      <c r="J29" s="2"/>
      <c r="K29" s="2">
        <v>1</v>
      </c>
      <c r="L29" s="2"/>
      <c r="M29" s="2"/>
      <c r="N29" s="2"/>
      <c r="O29" s="2"/>
      <c r="P29" s="2"/>
      <c r="Q29" s="2"/>
    </row>
    <row r="30" spans="2:17" s="1" customFormat="1" ht="13.5">
      <c r="B30" s="11">
        <v>43358</v>
      </c>
      <c r="C30" s="2" t="s">
        <v>167</v>
      </c>
      <c r="D30" s="2" t="s">
        <v>168</v>
      </c>
      <c r="E30" s="2">
        <v>2</v>
      </c>
      <c r="F30" s="2">
        <v>1</v>
      </c>
      <c r="G30" s="2"/>
      <c r="H30" s="2"/>
      <c r="I30" s="2"/>
      <c r="J30" s="2"/>
      <c r="K30" s="2">
        <v>1</v>
      </c>
      <c r="L30" s="2"/>
      <c r="M30" s="2">
        <v>2</v>
      </c>
      <c r="N30" s="2">
        <v>1</v>
      </c>
      <c r="O30" s="2"/>
      <c r="P30" s="2"/>
      <c r="Q30" s="2"/>
    </row>
    <row r="31" spans="2:17" s="1" customFormat="1" ht="13.5">
      <c r="B31" s="11">
        <v>43358</v>
      </c>
      <c r="C31" s="2" t="s">
        <v>117</v>
      </c>
      <c r="D31" s="31" t="s">
        <v>169</v>
      </c>
      <c r="E31" s="2">
        <v>2</v>
      </c>
      <c r="F31" s="2">
        <v>2</v>
      </c>
      <c r="G31" s="2"/>
      <c r="H31" s="2"/>
      <c r="I31" s="2"/>
      <c r="J31" s="2"/>
      <c r="K31" s="2"/>
      <c r="L31" s="2"/>
      <c r="M31" s="2"/>
      <c r="N31" s="2"/>
      <c r="O31" s="2"/>
      <c r="P31" s="2">
        <v>2</v>
      </c>
      <c r="Q31" s="2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20"/>
  <sheetViews>
    <sheetView zoomScalePageLayoutView="0" workbookViewId="0" topLeftCell="A1">
      <selection activeCell="B24" sqref="B24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  <col min="4" max="4" width="12.75390625" style="0" bestFit="1" customWidth="1"/>
  </cols>
  <sheetData>
    <row r="2" spans="3:4" ht="13.5">
      <c r="C2" s="3" t="s">
        <v>12</v>
      </c>
      <c r="D2">
        <f>(G4+H4+I4+J4)/F4</f>
        <v>0.21621621621621623</v>
      </c>
    </row>
    <row r="3" spans="3:4" ht="13.5">
      <c r="C3" s="3" t="s">
        <v>37</v>
      </c>
      <c r="D3">
        <f>(G4+H4+I4+J4+K4)/(F4+K4)</f>
        <v>0.2564102564102564</v>
      </c>
    </row>
    <row r="4" spans="2:17" s="1" customFormat="1" ht="13.5">
      <c r="B4" s="48" t="s">
        <v>92</v>
      </c>
      <c r="E4" s="1">
        <f aca="true" t="shared" si="0" ref="E4:Q4">SUM(E6:E20)</f>
        <v>42</v>
      </c>
      <c r="F4" s="1">
        <f t="shared" si="0"/>
        <v>37</v>
      </c>
      <c r="G4" s="1">
        <f t="shared" si="0"/>
        <v>5</v>
      </c>
      <c r="H4" s="1">
        <f t="shared" si="0"/>
        <v>2</v>
      </c>
      <c r="I4" s="1">
        <f t="shared" si="0"/>
        <v>0</v>
      </c>
      <c r="J4" s="1">
        <f t="shared" si="0"/>
        <v>1</v>
      </c>
      <c r="K4" s="1">
        <f t="shared" si="0"/>
        <v>2</v>
      </c>
      <c r="L4" s="1">
        <f t="shared" si="0"/>
        <v>6</v>
      </c>
      <c r="M4" s="1">
        <f t="shared" si="0"/>
        <v>3</v>
      </c>
      <c r="N4" s="1">
        <f t="shared" si="0"/>
        <v>4</v>
      </c>
      <c r="O4" s="1">
        <f t="shared" si="0"/>
        <v>2</v>
      </c>
      <c r="P4" s="1">
        <f t="shared" si="0"/>
        <v>4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3</v>
      </c>
      <c r="F6" s="2">
        <v>3</v>
      </c>
      <c r="G6" s="2"/>
      <c r="H6" s="2"/>
      <c r="I6" s="2"/>
      <c r="J6" s="2">
        <v>1</v>
      </c>
      <c r="K6" s="2"/>
      <c r="L6" s="2">
        <v>3</v>
      </c>
      <c r="M6" s="2">
        <v>2</v>
      </c>
      <c r="N6" s="2"/>
      <c r="O6" s="2"/>
      <c r="P6" s="2">
        <v>0</v>
      </c>
      <c r="Q6" s="2"/>
    </row>
    <row r="7" spans="2:17" s="1" customFormat="1" ht="13.5">
      <c r="B7" s="11">
        <v>42973</v>
      </c>
      <c r="C7" s="2" t="s">
        <v>72</v>
      </c>
      <c r="D7" s="2" t="s">
        <v>73</v>
      </c>
      <c r="E7" s="2">
        <v>3</v>
      </c>
      <c r="F7" s="2">
        <v>2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42974</v>
      </c>
      <c r="C8" s="17" t="s">
        <v>75</v>
      </c>
      <c r="D8" s="2" t="s">
        <v>76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42980</v>
      </c>
      <c r="C9" s="17" t="s">
        <v>79</v>
      </c>
      <c r="D9" s="2" t="s">
        <v>80</v>
      </c>
      <c r="E9" s="2">
        <v>4</v>
      </c>
      <c r="F9" s="2">
        <v>4</v>
      </c>
      <c r="G9" s="2">
        <v>1</v>
      </c>
      <c r="H9" s="2"/>
      <c r="I9" s="2"/>
      <c r="J9" s="2"/>
      <c r="K9" s="2"/>
      <c r="L9" s="2"/>
      <c r="M9" s="2"/>
      <c r="N9" s="2">
        <v>1</v>
      </c>
      <c r="O9" s="2"/>
      <c r="P9" s="2"/>
      <c r="Q9" s="2"/>
    </row>
    <row r="10" spans="2:17" s="1" customFormat="1" ht="13.5">
      <c r="B10" s="11">
        <v>42980</v>
      </c>
      <c r="C10" s="17" t="s">
        <v>82</v>
      </c>
      <c r="D10" s="2" t="s">
        <v>83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43016</v>
      </c>
      <c r="C11" s="17" t="s">
        <v>103</v>
      </c>
      <c r="D11" s="2" t="s">
        <v>104</v>
      </c>
      <c r="E11" s="2">
        <v>2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43016</v>
      </c>
      <c r="C12" s="17" t="s">
        <v>107</v>
      </c>
      <c r="D12" s="2" t="s">
        <v>108</v>
      </c>
      <c r="E12" s="2">
        <v>3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2:17" s="1" customFormat="1" ht="13.5">
      <c r="B13" s="11">
        <v>43023</v>
      </c>
      <c r="C13" s="17" t="s">
        <v>111</v>
      </c>
      <c r="D13" s="2" t="s">
        <v>112</v>
      </c>
      <c r="E13" s="2">
        <v>2</v>
      </c>
      <c r="F13" s="2">
        <v>2</v>
      </c>
      <c r="G13" s="2">
        <v>1</v>
      </c>
      <c r="H13" s="2"/>
      <c r="I13" s="2"/>
      <c r="J13" s="2"/>
      <c r="K13" s="2"/>
      <c r="L13" s="2"/>
      <c r="M13" s="2"/>
      <c r="N13" s="2">
        <v>1</v>
      </c>
      <c r="O13" s="2"/>
      <c r="P13" s="2"/>
      <c r="Q13" s="2"/>
    </row>
    <row r="14" spans="2:17" s="1" customFormat="1" ht="13.5">
      <c r="B14" s="11">
        <v>43044</v>
      </c>
      <c r="C14" s="17" t="s">
        <v>113</v>
      </c>
      <c r="D14" s="2" t="s">
        <v>114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43050</v>
      </c>
      <c r="C15" s="17" t="s">
        <v>117</v>
      </c>
      <c r="D15" s="2" t="s">
        <v>118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43050</v>
      </c>
      <c r="C16" s="2" t="s">
        <v>72</v>
      </c>
      <c r="D16" s="2" t="s">
        <v>119</v>
      </c>
      <c r="E16" s="2">
        <v>4</v>
      </c>
      <c r="F16" s="2">
        <v>2</v>
      </c>
      <c r="G16" s="2">
        <v>1</v>
      </c>
      <c r="H16" s="2"/>
      <c r="I16" s="2"/>
      <c r="J16" s="2"/>
      <c r="K16" s="2"/>
      <c r="L16" s="2"/>
      <c r="M16" s="2"/>
      <c r="N16" s="2">
        <v>1</v>
      </c>
      <c r="O16" s="2">
        <v>2</v>
      </c>
      <c r="P16" s="2"/>
      <c r="Q16" s="2"/>
    </row>
    <row r="17" spans="2:17" s="1" customFormat="1" ht="13.5">
      <c r="B17" s="11">
        <v>43163</v>
      </c>
      <c r="C17" s="17" t="s">
        <v>121</v>
      </c>
      <c r="D17" s="2" t="s">
        <v>122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43163</v>
      </c>
      <c r="C18" s="17" t="s">
        <v>121</v>
      </c>
      <c r="D18" s="2" t="s">
        <v>124</v>
      </c>
      <c r="E18" s="2">
        <v>4</v>
      </c>
      <c r="F18" s="2">
        <v>3</v>
      </c>
      <c r="G18" s="2">
        <v>1</v>
      </c>
      <c r="H18" s="2">
        <v>1</v>
      </c>
      <c r="I18" s="2"/>
      <c r="J18" s="2"/>
      <c r="K18" s="2"/>
      <c r="L18" s="2">
        <v>3</v>
      </c>
      <c r="M18" s="2"/>
      <c r="N18" s="2"/>
      <c r="O18" s="2"/>
      <c r="P18" s="2"/>
      <c r="Q18" s="2"/>
    </row>
    <row r="19" spans="2:17" s="1" customFormat="1" ht="13.5">
      <c r="B19" s="11">
        <v>43176</v>
      </c>
      <c r="C19" s="2" t="s">
        <v>126</v>
      </c>
      <c r="D19" s="2" t="s">
        <v>127</v>
      </c>
      <c r="E19" s="2">
        <v>3</v>
      </c>
      <c r="F19" s="2">
        <v>3</v>
      </c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43176</v>
      </c>
      <c r="C20" s="2" t="s">
        <v>130</v>
      </c>
      <c r="D20" s="2" t="s">
        <v>131</v>
      </c>
      <c r="E20" s="2">
        <v>3</v>
      </c>
      <c r="F20" s="2">
        <v>3</v>
      </c>
      <c r="G20" s="2">
        <v>1</v>
      </c>
      <c r="H20" s="2"/>
      <c r="I20" s="2"/>
      <c r="J20" s="2"/>
      <c r="K20" s="2"/>
      <c r="L20" s="2"/>
      <c r="M20" s="2">
        <v>1</v>
      </c>
      <c r="N20" s="2">
        <v>1</v>
      </c>
      <c r="O20" s="2"/>
      <c r="P20" s="2">
        <v>1</v>
      </c>
      <c r="Q20" s="2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6" sqref="C26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0.1111111111111111</v>
      </c>
    </row>
    <row r="3" spans="3:4" ht="13.5">
      <c r="C3" s="3" t="s">
        <v>35</v>
      </c>
      <c r="D3">
        <f>(G4+H4+I4+J4+K4)/(F4+K4)</f>
        <v>0.1794871794871795</v>
      </c>
    </row>
    <row r="4" spans="2:17" s="1" customFormat="1" ht="13.5">
      <c r="B4" s="49" t="s">
        <v>85</v>
      </c>
      <c r="E4" s="1">
        <f aca="true" t="shared" si="0" ref="E4:Q4">SUM(E6:E21)</f>
        <v>41</v>
      </c>
      <c r="F4" s="1">
        <f t="shared" si="0"/>
        <v>36</v>
      </c>
      <c r="G4" s="1">
        <f t="shared" si="0"/>
        <v>3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3</v>
      </c>
      <c r="L4" s="1">
        <f t="shared" si="0"/>
        <v>3</v>
      </c>
      <c r="M4" s="1">
        <f t="shared" si="0"/>
        <v>3</v>
      </c>
      <c r="N4" s="1">
        <f t="shared" si="0"/>
        <v>0</v>
      </c>
      <c r="O4" s="1">
        <f t="shared" si="0"/>
        <v>2</v>
      </c>
      <c r="P4" s="1">
        <f t="shared" si="0"/>
        <v>10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ht="13.5">
      <c r="B6" s="38">
        <v>42953</v>
      </c>
      <c r="C6" s="15" t="s">
        <v>57</v>
      </c>
      <c r="D6" s="15" t="s">
        <v>58</v>
      </c>
      <c r="E6" s="2">
        <v>3</v>
      </c>
      <c r="F6" s="2">
        <v>3</v>
      </c>
      <c r="G6" s="2"/>
      <c r="H6" s="2">
        <v>1</v>
      </c>
      <c r="I6" s="2"/>
      <c r="J6" s="2"/>
      <c r="K6" s="2"/>
      <c r="L6" s="2">
        <v>2</v>
      </c>
      <c r="M6" s="2"/>
      <c r="N6" s="2"/>
      <c r="O6" s="2"/>
      <c r="P6" s="2">
        <v>1</v>
      </c>
      <c r="Q6" s="2">
        <v>1</v>
      </c>
    </row>
    <row r="7" spans="2:17" ht="13.5">
      <c r="B7" s="11">
        <v>42973</v>
      </c>
      <c r="C7" s="2" t="s">
        <v>72</v>
      </c>
      <c r="D7" s="2" t="s">
        <v>73</v>
      </c>
      <c r="E7" s="2">
        <v>3</v>
      </c>
      <c r="F7" s="2">
        <v>1</v>
      </c>
      <c r="G7" s="2"/>
      <c r="H7" s="2"/>
      <c r="I7" s="2"/>
      <c r="J7" s="2"/>
      <c r="K7" s="2">
        <v>1</v>
      </c>
      <c r="L7" s="2"/>
      <c r="M7" s="2">
        <v>1</v>
      </c>
      <c r="N7" s="2"/>
      <c r="O7" s="2">
        <v>1</v>
      </c>
      <c r="P7" s="2"/>
      <c r="Q7" s="2"/>
    </row>
    <row r="8" spans="2:17" ht="13.5">
      <c r="B8" s="11">
        <v>42974</v>
      </c>
      <c r="C8" s="17" t="s">
        <v>75</v>
      </c>
      <c r="D8" s="2" t="s">
        <v>76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ht="13.5">
      <c r="B9" s="11">
        <v>42980</v>
      </c>
      <c r="C9" s="17" t="s">
        <v>79</v>
      </c>
      <c r="D9" s="2" t="s">
        <v>80</v>
      </c>
      <c r="E9" s="2">
        <v>4</v>
      </c>
      <c r="F9" s="2">
        <v>2</v>
      </c>
      <c r="G9" s="2"/>
      <c r="H9" s="2"/>
      <c r="I9" s="2"/>
      <c r="J9" s="2"/>
      <c r="K9" s="2">
        <v>2</v>
      </c>
      <c r="L9" s="2">
        <v>1</v>
      </c>
      <c r="M9" s="2"/>
      <c r="N9" s="2"/>
      <c r="O9" s="2"/>
      <c r="P9" s="2">
        <v>1</v>
      </c>
      <c r="Q9" s="2"/>
    </row>
    <row r="10" spans="2:17" ht="13.5">
      <c r="B10" s="11">
        <v>42980</v>
      </c>
      <c r="C10" s="17" t="s">
        <v>82</v>
      </c>
      <c r="D10" s="2" t="s">
        <v>83</v>
      </c>
      <c r="E10" s="2">
        <v>3</v>
      </c>
      <c r="F10" s="2">
        <v>3</v>
      </c>
      <c r="G10" s="2">
        <v>2</v>
      </c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</row>
    <row r="11" spans="2:17" ht="13.5">
      <c r="B11" s="11">
        <v>42988</v>
      </c>
      <c r="C11" s="17" t="s">
        <v>86</v>
      </c>
      <c r="D11" s="2" t="s">
        <v>87</v>
      </c>
      <c r="E11" s="2">
        <v>2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</row>
    <row r="12" spans="2:17" ht="13.5">
      <c r="B12" s="11">
        <v>42988</v>
      </c>
      <c r="C12" s="17" t="s">
        <v>100</v>
      </c>
      <c r="D12" s="2" t="s">
        <v>101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>
        <v>2</v>
      </c>
      <c r="Q12" s="2"/>
    </row>
    <row r="13" spans="2:17" ht="13.5">
      <c r="B13" s="11">
        <v>43016</v>
      </c>
      <c r="C13" s="17" t="s">
        <v>103</v>
      </c>
      <c r="D13" s="2" t="s">
        <v>104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3.5">
      <c r="B14" s="11">
        <v>43016</v>
      </c>
      <c r="C14" s="17" t="s">
        <v>107</v>
      </c>
      <c r="D14" s="2" t="s">
        <v>108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>
        <v>1</v>
      </c>
      <c r="N14" s="2"/>
      <c r="O14" s="2"/>
      <c r="P14" s="2"/>
      <c r="Q14" s="2"/>
    </row>
    <row r="15" spans="2:17" ht="13.5">
      <c r="B15" s="11">
        <v>43017</v>
      </c>
      <c r="C15" s="17" t="s">
        <v>75</v>
      </c>
      <c r="D15" s="2" t="s">
        <v>109</v>
      </c>
      <c r="E15" s="2">
        <v>3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>
        <v>1</v>
      </c>
      <c r="P15" s="2">
        <v>1</v>
      </c>
      <c r="Q15" s="2"/>
    </row>
    <row r="16" spans="2:17" ht="13.5">
      <c r="B16" s="11">
        <v>43023</v>
      </c>
      <c r="C16" s="17" t="s">
        <v>111</v>
      </c>
      <c r="D16" s="2" t="s">
        <v>112</v>
      </c>
      <c r="E16" s="2">
        <v>2</v>
      </c>
      <c r="F16" s="2">
        <v>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3.5">
      <c r="B17" s="11">
        <v>43044</v>
      </c>
      <c r="C17" s="17" t="s">
        <v>113</v>
      </c>
      <c r="D17" s="2" t="s">
        <v>114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ht="13.5">
      <c r="B18" s="11">
        <v>43050</v>
      </c>
      <c r="C18" s="17" t="s">
        <v>117</v>
      </c>
      <c r="D18" s="2" t="s">
        <v>118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</row>
    <row r="19" spans="2:17" ht="13.5">
      <c r="B19" s="11">
        <v>43050</v>
      </c>
      <c r="C19" s="2" t="s">
        <v>72</v>
      </c>
      <c r="D19" s="2" t="s">
        <v>119</v>
      </c>
      <c r="E19" s="2">
        <v>3</v>
      </c>
      <c r="F19" s="2">
        <v>3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3.5">
      <c r="B20" s="11">
        <v>43163</v>
      </c>
      <c r="C20" s="17" t="s">
        <v>121</v>
      </c>
      <c r="D20" s="2" t="s">
        <v>122</v>
      </c>
      <c r="E20" s="2">
        <v>3</v>
      </c>
      <c r="F20" s="2">
        <v>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3.5">
      <c r="B21" s="11">
        <v>43163</v>
      </c>
      <c r="C21" s="17" t="s">
        <v>121</v>
      </c>
      <c r="D21" s="2" t="s">
        <v>124</v>
      </c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33" sqref="D33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0.208955223880597</v>
      </c>
    </row>
    <row r="3" spans="3:4" ht="13.5">
      <c r="C3" s="3" t="s">
        <v>35</v>
      </c>
      <c r="D3">
        <f>(G4+H4+I4+J4+K4)/(F4+K4)</f>
        <v>0.273972602739726</v>
      </c>
    </row>
    <row r="4" spans="2:17" s="1" customFormat="1" ht="13.5">
      <c r="B4" s="47" t="s">
        <v>70</v>
      </c>
      <c r="E4" s="1">
        <f aca="true" t="shared" si="0" ref="E4:Q4">SUM(E6:E35)</f>
        <v>77</v>
      </c>
      <c r="F4" s="1">
        <f t="shared" si="0"/>
        <v>67</v>
      </c>
      <c r="G4" s="1">
        <f t="shared" si="0"/>
        <v>13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6</v>
      </c>
      <c r="L4" s="1">
        <f t="shared" si="0"/>
        <v>5</v>
      </c>
      <c r="M4" s="1">
        <f t="shared" si="0"/>
        <v>4</v>
      </c>
      <c r="N4" s="1">
        <f t="shared" si="0"/>
        <v>0</v>
      </c>
      <c r="O4" s="1">
        <f t="shared" si="0"/>
        <v>1</v>
      </c>
      <c r="P4" s="1">
        <f t="shared" si="0"/>
        <v>6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3</v>
      </c>
      <c r="F6" s="2">
        <v>2</v>
      </c>
      <c r="G6" s="2">
        <v>1</v>
      </c>
      <c r="H6" s="2"/>
      <c r="I6" s="2"/>
      <c r="J6" s="2"/>
      <c r="K6" s="2">
        <v>1</v>
      </c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42973</v>
      </c>
      <c r="C7" s="2" t="s">
        <v>72</v>
      </c>
      <c r="D7" s="2" t="s">
        <v>73</v>
      </c>
      <c r="E7" s="2">
        <v>3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>
        <v>1</v>
      </c>
      <c r="P7" s="2"/>
      <c r="Q7" s="2"/>
    </row>
    <row r="8" spans="2:17" s="1" customFormat="1" ht="13.5">
      <c r="B8" s="11">
        <v>42974</v>
      </c>
      <c r="C8" s="17" t="s">
        <v>75</v>
      </c>
      <c r="D8" s="2" t="s">
        <v>76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42980</v>
      </c>
      <c r="C9" s="17" t="s">
        <v>79</v>
      </c>
      <c r="D9" s="2" t="s">
        <v>80</v>
      </c>
      <c r="E9" s="2">
        <v>4</v>
      </c>
      <c r="F9" s="2">
        <v>3</v>
      </c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</row>
    <row r="10" spans="2:17" s="1" customFormat="1" ht="13.5">
      <c r="B10" s="11">
        <v>42980</v>
      </c>
      <c r="C10" s="17" t="s">
        <v>82</v>
      </c>
      <c r="D10" s="2" t="s">
        <v>83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42988</v>
      </c>
      <c r="C11" s="17" t="s">
        <v>86</v>
      </c>
      <c r="D11" s="2" t="s">
        <v>87</v>
      </c>
      <c r="E11" s="2">
        <v>2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42988</v>
      </c>
      <c r="C12" s="17" t="s">
        <v>100</v>
      </c>
      <c r="D12" s="2" t="s">
        <v>101</v>
      </c>
      <c r="E12" s="2">
        <v>3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43016</v>
      </c>
      <c r="C13" s="17" t="s">
        <v>103</v>
      </c>
      <c r="D13" s="2" t="s">
        <v>104</v>
      </c>
      <c r="E13" s="2">
        <v>2</v>
      </c>
      <c r="F13" s="2">
        <v>2</v>
      </c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43016</v>
      </c>
      <c r="C14" s="17" t="s">
        <v>107</v>
      </c>
      <c r="D14" s="2" t="s">
        <v>108</v>
      </c>
      <c r="E14" s="2">
        <v>2</v>
      </c>
      <c r="F14" s="2">
        <v>2</v>
      </c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43017</v>
      </c>
      <c r="C15" s="17" t="s">
        <v>75</v>
      </c>
      <c r="D15" s="2" t="s">
        <v>109</v>
      </c>
      <c r="E15" s="2">
        <v>3</v>
      </c>
      <c r="F15" s="2">
        <v>3</v>
      </c>
      <c r="G15" s="2">
        <v>1</v>
      </c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</row>
    <row r="16" spans="2:17" s="1" customFormat="1" ht="13.5">
      <c r="B16" s="11">
        <v>43023</v>
      </c>
      <c r="C16" s="17" t="s">
        <v>111</v>
      </c>
      <c r="D16" s="2" t="s">
        <v>112</v>
      </c>
      <c r="E16" s="2">
        <v>2</v>
      </c>
      <c r="F16" s="2">
        <v>1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</row>
    <row r="17" spans="2:17" s="1" customFormat="1" ht="13.5">
      <c r="B17" s="11">
        <v>43044</v>
      </c>
      <c r="C17" s="17" t="s">
        <v>113</v>
      </c>
      <c r="D17" s="2" t="s">
        <v>114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43050</v>
      </c>
      <c r="C18" s="17" t="s">
        <v>117</v>
      </c>
      <c r="D18" s="2" t="s">
        <v>118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43050</v>
      </c>
      <c r="C19" s="2" t="s">
        <v>72</v>
      </c>
      <c r="D19" s="2" t="s">
        <v>119</v>
      </c>
      <c r="E19" s="2">
        <v>3</v>
      </c>
      <c r="F19" s="2">
        <v>3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43163</v>
      </c>
      <c r="C20" s="17" t="s">
        <v>121</v>
      </c>
      <c r="D20" s="2" t="s">
        <v>122</v>
      </c>
      <c r="E20" s="2">
        <v>3</v>
      </c>
      <c r="F20" s="2">
        <v>3</v>
      </c>
      <c r="G20" s="2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>
        <v>43163</v>
      </c>
      <c r="C21" s="17" t="s">
        <v>121</v>
      </c>
      <c r="D21" s="2" t="s">
        <v>124</v>
      </c>
      <c r="E21" s="2">
        <v>4</v>
      </c>
      <c r="F21" s="2">
        <v>2</v>
      </c>
      <c r="G21" s="2"/>
      <c r="H21" s="2"/>
      <c r="I21" s="2"/>
      <c r="J21" s="2"/>
      <c r="K21" s="2">
        <v>2</v>
      </c>
      <c r="L21" s="2"/>
      <c r="M21" s="2"/>
      <c r="N21" s="2"/>
      <c r="O21" s="2"/>
      <c r="P21" s="2"/>
      <c r="Q21" s="2"/>
    </row>
    <row r="22" spans="2:17" s="1" customFormat="1" ht="13.5">
      <c r="B22" s="11">
        <v>43176</v>
      </c>
      <c r="C22" s="2" t="s">
        <v>126</v>
      </c>
      <c r="D22" s="2" t="s">
        <v>127</v>
      </c>
      <c r="E22" s="2">
        <v>2</v>
      </c>
      <c r="F22" s="2">
        <v>2</v>
      </c>
      <c r="G22" s="2"/>
      <c r="H22" s="2"/>
      <c r="I22" s="2"/>
      <c r="J22" s="2"/>
      <c r="K22" s="2"/>
      <c r="L22" s="2"/>
      <c r="M22" s="2">
        <v>1</v>
      </c>
      <c r="N22" s="2"/>
      <c r="O22" s="2"/>
      <c r="P22" s="2"/>
      <c r="Q22" s="2"/>
    </row>
    <row r="23" spans="2:17" s="1" customFormat="1" ht="13.5">
      <c r="B23" s="11">
        <v>43176</v>
      </c>
      <c r="C23" s="2" t="s">
        <v>130</v>
      </c>
      <c r="D23" s="2" t="s">
        <v>131</v>
      </c>
      <c r="E23" s="2">
        <v>2</v>
      </c>
      <c r="F23" s="2">
        <v>2</v>
      </c>
      <c r="G23" s="2"/>
      <c r="H23" s="2">
        <v>1</v>
      </c>
      <c r="I23" s="2"/>
      <c r="J23" s="2"/>
      <c r="K23" s="2"/>
      <c r="L23" s="2">
        <v>2</v>
      </c>
      <c r="M23" s="2"/>
      <c r="N23" s="2"/>
      <c r="O23" s="2"/>
      <c r="P23" s="2"/>
      <c r="Q23" s="2"/>
    </row>
    <row r="24" spans="2:17" s="1" customFormat="1" ht="13.5">
      <c r="B24" s="11">
        <v>43204</v>
      </c>
      <c r="C24" s="2" t="s">
        <v>146</v>
      </c>
      <c r="D24" s="31" t="s">
        <v>147</v>
      </c>
      <c r="E24" s="2">
        <v>2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</row>
    <row r="25" spans="2:17" s="1" customFormat="1" ht="13.5">
      <c r="B25" s="11">
        <v>43205</v>
      </c>
      <c r="C25" s="17" t="s">
        <v>82</v>
      </c>
      <c r="D25" s="2" t="s">
        <v>148</v>
      </c>
      <c r="E25" s="2">
        <v>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43218</v>
      </c>
      <c r="C26" s="2" t="s">
        <v>146</v>
      </c>
      <c r="D26" s="2" t="s">
        <v>150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>
        <v>2</v>
      </c>
      <c r="M26" s="2"/>
      <c r="N26" s="2"/>
      <c r="O26" s="2"/>
      <c r="P26" s="2"/>
      <c r="Q26" s="2"/>
    </row>
    <row r="27" spans="2:17" s="1" customFormat="1" ht="13.5">
      <c r="B27" s="11">
        <v>43268</v>
      </c>
      <c r="C27" s="2" t="s">
        <v>152</v>
      </c>
      <c r="D27" s="2" t="s">
        <v>153</v>
      </c>
      <c r="E27" s="2">
        <v>3</v>
      </c>
      <c r="F27" s="2">
        <v>3</v>
      </c>
      <c r="G27" s="2">
        <v>2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43295</v>
      </c>
      <c r="C28" s="2" t="s">
        <v>154</v>
      </c>
      <c r="D28" s="2" t="s">
        <v>155</v>
      </c>
      <c r="E28" s="2">
        <v>2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43297</v>
      </c>
      <c r="C29" s="2" t="s">
        <v>139</v>
      </c>
      <c r="D29" s="2" t="s">
        <v>158</v>
      </c>
      <c r="E29" s="2">
        <v>3</v>
      </c>
      <c r="F29" s="2">
        <v>3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43302</v>
      </c>
      <c r="C30" s="2" t="s">
        <v>160</v>
      </c>
      <c r="D30" s="31" t="s">
        <v>161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/>
    </row>
    <row r="31" spans="2:17" s="1" customFormat="1" ht="13.5">
      <c r="B31" s="11">
        <v>43303</v>
      </c>
      <c r="C31" s="2" t="s">
        <v>162</v>
      </c>
      <c r="D31" s="2" t="s">
        <v>163</v>
      </c>
      <c r="E31" s="2">
        <v>4</v>
      </c>
      <c r="F31" s="2">
        <v>3</v>
      </c>
      <c r="G31" s="2">
        <v>1</v>
      </c>
      <c r="H31" s="2"/>
      <c r="I31" s="2"/>
      <c r="J31" s="2"/>
      <c r="K31" s="2">
        <v>1</v>
      </c>
      <c r="L31" s="2">
        <v>1</v>
      </c>
      <c r="M31" s="2"/>
      <c r="N31" s="2"/>
      <c r="O31" s="2"/>
      <c r="P31" s="2"/>
      <c r="Q31" s="2"/>
    </row>
    <row r="32" spans="2:17" s="1" customFormat="1" ht="13.5">
      <c r="B32" s="11">
        <v>43303</v>
      </c>
      <c r="C32" s="2" t="s">
        <v>117</v>
      </c>
      <c r="D32" s="31" t="s">
        <v>165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>
        <v>1</v>
      </c>
      <c r="N32" s="2"/>
      <c r="O32" s="2"/>
      <c r="P32" s="2"/>
      <c r="Q32" s="2"/>
    </row>
    <row r="33" spans="2:17" s="1" customFormat="1" ht="13.5">
      <c r="B33" s="11">
        <v>43331</v>
      </c>
      <c r="C33" s="2" t="s">
        <v>144</v>
      </c>
      <c r="D33" s="31" t="s">
        <v>166</v>
      </c>
      <c r="E33" s="2">
        <v>3</v>
      </c>
      <c r="F33" s="2">
        <v>2</v>
      </c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/>
    </row>
    <row r="34" spans="2:17" s="1" customFormat="1" ht="13.5">
      <c r="B34" s="11">
        <v>43358</v>
      </c>
      <c r="C34" s="2" t="s">
        <v>167</v>
      </c>
      <c r="D34" s="2" t="s">
        <v>168</v>
      </c>
      <c r="E34" s="2">
        <v>3</v>
      </c>
      <c r="F34" s="2">
        <v>2</v>
      </c>
      <c r="G34" s="2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43358</v>
      </c>
      <c r="C35" s="2" t="s">
        <v>117</v>
      </c>
      <c r="D35" s="31" t="s">
        <v>169</v>
      </c>
      <c r="E35" s="2">
        <v>2</v>
      </c>
      <c r="F35" s="2">
        <v>2</v>
      </c>
      <c r="G35" s="2">
        <v>1</v>
      </c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6"/>
  <sheetViews>
    <sheetView zoomScalePageLayoutView="0" workbookViewId="0" topLeftCell="A1">
      <pane ySplit="5" topLeftCell="A11" activePane="bottomLeft" state="frozen"/>
      <selection pane="topLeft" activeCell="A1" sqref="A1"/>
      <selection pane="bottomLeft" activeCell="C30" sqref="C30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0.16129032258064516</v>
      </c>
    </row>
    <row r="3" spans="3:4" ht="13.5">
      <c r="C3" s="3" t="s">
        <v>35</v>
      </c>
      <c r="D3">
        <f>(G4+H4+I4+J4+K4)/(F4+K4)</f>
        <v>0.3333333333333333</v>
      </c>
    </row>
    <row r="4" spans="2:17" s="1" customFormat="1" ht="13.5">
      <c r="B4" s="48" t="s">
        <v>93</v>
      </c>
      <c r="E4" s="1">
        <f aca="true" t="shared" si="0" ref="E4:Q4">SUM(E6:E26)</f>
        <v>40</v>
      </c>
      <c r="F4" s="1">
        <f t="shared" si="0"/>
        <v>31</v>
      </c>
      <c r="G4" s="1">
        <f t="shared" si="0"/>
        <v>0</v>
      </c>
      <c r="H4" s="1">
        <f t="shared" si="0"/>
        <v>1</v>
      </c>
      <c r="I4" s="1">
        <f t="shared" si="0"/>
        <v>1</v>
      </c>
      <c r="J4" s="1">
        <f t="shared" si="0"/>
        <v>3</v>
      </c>
      <c r="K4" s="1">
        <f t="shared" si="0"/>
        <v>8</v>
      </c>
      <c r="L4" s="1">
        <f t="shared" si="0"/>
        <v>7</v>
      </c>
      <c r="M4" s="1">
        <f t="shared" si="0"/>
        <v>4</v>
      </c>
      <c r="N4" s="1">
        <f t="shared" si="0"/>
        <v>0</v>
      </c>
      <c r="O4" s="1">
        <f t="shared" si="0"/>
        <v>1</v>
      </c>
      <c r="P4" s="1">
        <f t="shared" si="0"/>
        <v>3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42980</v>
      </c>
      <c r="C6" s="17" t="s">
        <v>79</v>
      </c>
      <c r="D6" s="2" t="s">
        <v>80</v>
      </c>
      <c r="E6" s="2">
        <v>3</v>
      </c>
      <c r="F6" s="2">
        <v>1</v>
      </c>
      <c r="G6" s="2"/>
      <c r="H6" s="2"/>
      <c r="I6" s="2"/>
      <c r="J6" s="2"/>
      <c r="K6" s="2">
        <v>1</v>
      </c>
      <c r="L6" s="2"/>
      <c r="M6" s="2"/>
      <c r="N6" s="2"/>
      <c r="O6" s="2">
        <v>1</v>
      </c>
      <c r="P6" s="2"/>
      <c r="Q6" s="2"/>
    </row>
    <row r="7" spans="2:17" s="1" customFormat="1" ht="13.5">
      <c r="B7" s="11">
        <v>43016</v>
      </c>
      <c r="C7" s="17" t="s">
        <v>103</v>
      </c>
      <c r="D7" s="2" t="s">
        <v>104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43023</v>
      </c>
      <c r="C8" s="17" t="s">
        <v>111</v>
      </c>
      <c r="D8" s="2" t="s">
        <v>112</v>
      </c>
      <c r="E8" s="2">
        <v>1</v>
      </c>
      <c r="F8" s="2">
        <v>0</v>
      </c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</row>
    <row r="9" spans="2:17" s="1" customFormat="1" ht="13.5">
      <c r="B9" s="11">
        <v>43044</v>
      </c>
      <c r="C9" s="17" t="s">
        <v>113</v>
      </c>
      <c r="D9" s="2" t="s">
        <v>114</v>
      </c>
      <c r="E9" s="2">
        <v>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43050</v>
      </c>
      <c r="C10" s="2" t="s">
        <v>72</v>
      </c>
      <c r="D10" s="2" t="s">
        <v>119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43163</v>
      </c>
      <c r="C11" s="17" t="s">
        <v>121</v>
      </c>
      <c r="D11" s="2" t="s">
        <v>124</v>
      </c>
      <c r="E11" s="2">
        <v>3</v>
      </c>
      <c r="F11" s="2">
        <v>2</v>
      </c>
      <c r="G11" s="2"/>
      <c r="H11" s="2"/>
      <c r="I11" s="2"/>
      <c r="J11" s="2">
        <v>1</v>
      </c>
      <c r="K11" s="2">
        <v>1</v>
      </c>
      <c r="L11" s="2">
        <v>1</v>
      </c>
      <c r="M11" s="2">
        <v>1</v>
      </c>
      <c r="N11" s="2"/>
      <c r="O11" s="2"/>
      <c r="P11" s="2"/>
      <c r="Q11" s="2"/>
    </row>
    <row r="12" spans="2:17" s="1" customFormat="1" ht="13.5">
      <c r="B12" s="11">
        <v>43176</v>
      </c>
      <c r="C12" s="2" t="s">
        <v>126</v>
      </c>
      <c r="D12" s="2" t="s">
        <v>127</v>
      </c>
      <c r="E12" s="2">
        <v>2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43183</v>
      </c>
      <c r="C13" s="2" t="s">
        <v>134</v>
      </c>
      <c r="D13" s="2" t="s">
        <v>135</v>
      </c>
      <c r="E13" s="2">
        <v>3</v>
      </c>
      <c r="F13" s="2">
        <v>3</v>
      </c>
      <c r="G13" s="2"/>
      <c r="H13" s="2"/>
      <c r="I13" s="2">
        <v>1</v>
      </c>
      <c r="J13" s="2"/>
      <c r="K13" s="2"/>
      <c r="L13" s="2">
        <v>1</v>
      </c>
      <c r="M13" s="2">
        <v>1</v>
      </c>
      <c r="N13" s="2"/>
      <c r="O13" s="2"/>
      <c r="P13" s="2"/>
      <c r="Q13" s="2"/>
    </row>
    <row r="14" spans="2:17" s="1" customFormat="1" ht="13.5">
      <c r="B14" s="11">
        <v>43183</v>
      </c>
      <c r="C14" s="2" t="s">
        <v>138</v>
      </c>
      <c r="D14" s="2" t="s">
        <v>119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43190</v>
      </c>
      <c r="C15" s="2" t="s">
        <v>139</v>
      </c>
      <c r="D15" s="31" t="s">
        <v>140</v>
      </c>
      <c r="E15" s="2">
        <v>3</v>
      </c>
      <c r="F15" s="2">
        <v>1</v>
      </c>
      <c r="G15" s="2"/>
      <c r="H15" s="2"/>
      <c r="I15" s="2"/>
      <c r="J15" s="2"/>
      <c r="K15" s="2">
        <v>2</v>
      </c>
      <c r="L15" s="2"/>
      <c r="M15" s="2"/>
      <c r="N15" s="2"/>
      <c r="O15" s="2"/>
      <c r="P15" s="2"/>
      <c r="Q15" s="2"/>
    </row>
    <row r="16" spans="2:17" s="1" customFormat="1" ht="13.5">
      <c r="B16" s="11">
        <v>43197</v>
      </c>
      <c r="C16" s="17" t="s">
        <v>82</v>
      </c>
      <c r="D16" s="31" t="s">
        <v>141</v>
      </c>
      <c r="E16" s="2">
        <v>3</v>
      </c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43204</v>
      </c>
      <c r="C17" s="2" t="s">
        <v>144</v>
      </c>
      <c r="D17" s="31" t="s">
        <v>145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43205</v>
      </c>
      <c r="C18" s="17" t="s">
        <v>82</v>
      </c>
      <c r="D18" s="2" t="s">
        <v>148</v>
      </c>
      <c r="E18" s="2">
        <v>1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43218</v>
      </c>
      <c r="C19" s="2" t="s">
        <v>146</v>
      </c>
      <c r="D19" s="2" t="s">
        <v>150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43268</v>
      </c>
      <c r="C20" s="2" t="s">
        <v>152</v>
      </c>
      <c r="D20" s="2" t="s">
        <v>153</v>
      </c>
      <c r="E20" s="2">
        <v>1</v>
      </c>
      <c r="F20" s="2">
        <v>0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</row>
    <row r="21" spans="2:17" s="1" customFormat="1" ht="13.5">
      <c r="B21" s="11">
        <v>43295</v>
      </c>
      <c r="C21" s="2" t="s">
        <v>154</v>
      </c>
      <c r="D21" s="2" t="s">
        <v>155</v>
      </c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>
        <v>43302</v>
      </c>
      <c r="C22" s="2" t="s">
        <v>160</v>
      </c>
      <c r="D22" s="31" t="s">
        <v>161</v>
      </c>
      <c r="E22" s="2">
        <v>2</v>
      </c>
      <c r="F22" s="2">
        <v>1</v>
      </c>
      <c r="G22" s="2"/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</row>
    <row r="23" spans="2:17" s="1" customFormat="1" ht="13.5">
      <c r="B23" s="11">
        <v>43303</v>
      </c>
      <c r="C23" s="2" t="s">
        <v>162</v>
      </c>
      <c r="D23" s="2" t="s">
        <v>163</v>
      </c>
      <c r="E23" s="2">
        <v>3</v>
      </c>
      <c r="F23" s="2">
        <v>3</v>
      </c>
      <c r="G23" s="2"/>
      <c r="H23" s="2">
        <v>1</v>
      </c>
      <c r="I23" s="2"/>
      <c r="J23" s="2">
        <v>1</v>
      </c>
      <c r="K23" s="2"/>
      <c r="L23" s="2">
        <v>3</v>
      </c>
      <c r="M23" s="2"/>
      <c r="N23" s="2"/>
      <c r="O23" s="2"/>
      <c r="P23" s="2"/>
      <c r="Q23" s="2"/>
    </row>
    <row r="24" spans="2:17" s="1" customFormat="1" ht="13.5">
      <c r="B24" s="11">
        <v>43303</v>
      </c>
      <c r="C24" s="2" t="s">
        <v>117</v>
      </c>
      <c r="D24" s="31" t="s">
        <v>165</v>
      </c>
      <c r="E24" s="2">
        <v>1</v>
      </c>
      <c r="F24" s="2">
        <v>1</v>
      </c>
      <c r="G24" s="2"/>
      <c r="H24" s="2"/>
      <c r="I24" s="2"/>
      <c r="J24" s="2">
        <v>1</v>
      </c>
      <c r="K24" s="2"/>
      <c r="L24" s="2">
        <v>2</v>
      </c>
      <c r="M24" s="2">
        <v>1</v>
      </c>
      <c r="N24" s="2"/>
      <c r="O24" s="2"/>
      <c r="P24" s="2"/>
      <c r="Q24" s="2"/>
    </row>
    <row r="25" spans="2:17" s="1" customFormat="1" ht="13.5">
      <c r="B25" s="11">
        <v>43331</v>
      </c>
      <c r="C25" s="2" t="s">
        <v>144</v>
      </c>
      <c r="D25" s="31" t="s">
        <v>166</v>
      </c>
      <c r="E25" s="2">
        <v>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43358</v>
      </c>
      <c r="C26" s="2" t="s">
        <v>167</v>
      </c>
      <c r="D26" s="2" t="s">
        <v>168</v>
      </c>
      <c r="E26" s="2">
        <v>2</v>
      </c>
      <c r="F26" s="2">
        <v>1</v>
      </c>
      <c r="G26" s="2"/>
      <c r="H26" s="2"/>
      <c r="I26" s="2"/>
      <c r="J26" s="2"/>
      <c r="K26" s="2">
        <v>1</v>
      </c>
      <c r="L26" s="2"/>
      <c r="M26" s="2">
        <v>1</v>
      </c>
      <c r="N26" s="2"/>
      <c r="O26" s="2"/>
      <c r="P26" s="2"/>
      <c r="Q26" s="2"/>
    </row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1">
      <selection activeCell="C23" sqref="C23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0.1</v>
      </c>
    </row>
    <row r="4" spans="2:17" s="1" customFormat="1" ht="13.5">
      <c r="B4" s="48" t="s">
        <v>77</v>
      </c>
      <c r="E4" s="1">
        <f aca="true" t="shared" si="0" ref="E4:Q4">SUM(E6:E15)</f>
        <v>10</v>
      </c>
      <c r="F4" s="1">
        <f t="shared" si="0"/>
        <v>9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1</v>
      </c>
      <c r="N4" s="1">
        <f t="shared" si="0"/>
        <v>2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42974</v>
      </c>
      <c r="C6" s="17" t="s">
        <v>75</v>
      </c>
      <c r="D6" s="2" t="s">
        <v>76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42980</v>
      </c>
      <c r="C7" s="17" t="s">
        <v>79</v>
      </c>
      <c r="D7" s="2" t="s">
        <v>80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43163</v>
      </c>
      <c r="C8" s="17" t="s">
        <v>121</v>
      </c>
      <c r="D8" s="2" t="s">
        <v>122</v>
      </c>
      <c r="E8" s="2">
        <v>0</v>
      </c>
      <c r="F8" s="2">
        <v>0</v>
      </c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</row>
    <row r="9" spans="2:17" s="1" customFormat="1" ht="13.5">
      <c r="B9" s="11">
        <v>43163</v>
      </c>
      <c r="C9" s="17" t="s">
        <v>121</v>
      </c>
      <c r="D9" s="2" t="s">
        <v>124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43176</v>
      </c>
      <c r="C10" s="2" t="s">
        <v>130</v>
      </c>
      <c r="D10" s="2" t="s">
        <v>131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43183</v>
      </c>
      <c r="C11" s="2" t="s">
        <v>134</v>
      </c>
      <c r="D11" s="2" t="s">
        <v>135</v>
      </c>
      <c r="E11" s="2">
        <v>0</v>
      </c>
      <c r="F11" s="2">
        <v>0</v>
      </c>
      <c r="G11" s="2"/>
      <c r="H11" s="2"/>
      <c r="I11" s="2"/>
      <c r="J11" s="2"/>
      <c r="K11" s="2"/>
      <c r="L11" s="2"/>
      <c r="M11" s="2">
        <v>1</v>
      </c>
      <c r="N11" s="2">
        <v>1</v>
      </c>
      <c r="O11" s="2"/>
      <c r="P11" s="2"/>
      <c r="Q11" s="2"/>
    </row>
    <row r="12" spans="2:17" s="1" customFormat="1" ht="13.5">
      <c r="B12" s="11">
        <v>43197</v>
      </c>
      <c r="C12" s="2" t="s">
        <v>142</v>
      </c>
      <c r="D12" s="2" t="s">
        <v>143</v>
      </c>
      <c r="E12" s="2">
        <v>2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>
        <v>2</v>
      </c>
      <c r="Q12" s="2"/>
    </row>
    <row r="13" spans="2:17" s="1" customFormat="1" ht="13.5">
      <c r="B13" s="11">
        <v>43204</v>
      </c>
      <c r="C13" s="2" t="s">
        <v>144</v>
      </c>
      <c r="D13" s="31" t="s">
        <v>145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43205</v>
      </c>
      <c r="C14" s="17" t="s">
        <v>82</v>
      </c>
      <c r="D14" s="2" t="s">
        <v>148</v>
      </c>
      <c r="E14" s="2">
        <v>1</v>
      </c>
      <c r="F14" s="2">
        <v>0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</row>
    <row r="15" spans="2:17" s="1" customFormat="1" ht="13.5">
      <c r="B15" s="11">
        <v>43358</v>
      </c>
      <c r="C15" s="2" t="s">
        <v>167</v>
      </c>
      <c r="D15" s="2" t="s">
        <v>168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9" sqref="C19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0.3333333333333333</v>
      </c>
    </row>
    <row r="4" spans="2:17" s="1" customFormat="1" ht="13.5">
      <c r="B4" s="49" t="s">
        <v>68</v>
      </c>
      <c r="E4" s="1">
        <f aca="true" t="shared" si="0" ref="E4:Q4">SUM(E6:E8)</f>
        <v>3</v>
      </c>
      <c r="F4" s="1">
        <f t="shared" si="0"/>
        <v>2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1</v>
      </c>
      <c r="F6" s="2">
        <v>0</v>
      </c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s="1" customFormat="1" ht="13.5">
      <c r="B7" s="11">
        <v>42974</v>
      </c>
      <c r="C7" s="17" t="s">
        <v>75</v>
      </c>
      <c r="D7" s="2" t="s">
        <v>76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43050</v>
      </c>
      <c r="C8" s="2" t="s">
        <v>72</v>
      </c>
      <c r="D8" s="2" t="s">
        <v>119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37" sqref="D37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0.1282051282051282</v>
      </c>
    </row>
    <row r="3" spans="3:4" ht="13.5">
      <c r="C3" s="3" t="s">
        <v>37</v>
      </c>
      <c r="D3">
        <f>(G4+H4+I4+J4+K4)/(F4+K4)</f>
        <v>0.24444444444444444</v>
      </c>
    </row>
    <row r="4" spans="2:17" s="1" customFormat="1" ht="13.5">
      <c r="B4" s="49" t="s">
        <v>74</v>
      </c>
      <c r="E4" s="1">
        <f aca="true" t="shared" si="0" ref="E4:Q4">SUM(E6:E38)</f>
        <v>91</v>
      </c>
      <c r="F4" s="1">
        <f t="shared" si="0"/>
        <v>78</v>
      </c>
      <c r="G4" s="1">
        <f t="shared" si="0"/>
        <v>8</v>
      </c>
      <c r="H4" s="1">
        <f t="shared" si="0"/>
        <v>1</v>
      </c>
      <c r="I4" s="1">
        <f t="shared" si="0"/>
        <v>1</v>
      </c>
      <c r="J4" s="1">
        <f t="shared" si="0"/>
        <v>0</v>
      </c>
      <c r="K4" s="1">
        <f t="shared" si="0"/>
        <v>12</v>
      </c>
      <c r="L4" s="1">
        <f t="shared" si="0"/>
        <v>5</v>
      </c>
      <c r="M4" s="1">
        <f t="shared" si="0"/>
        <v>6</v>
      </c>
      <c r="N4" s="1">
        <f t="shared" si="0"/>
        <v>4</v>
      </c>
      <c r="O4" s="1">
        <f t="shared" si="0"/>
        <v>1</v>
      </c>
      <c r="P4" s="1">
        <f t="shared" si="0"/>
        <v>16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3</v>
      </c>
      <c r="F6" s="2">
        <v>1</v>
      </c>
      <c r="G6" s="2"/>
      <c r="H6" s="2"/>
      <c r="I6" s="2"/>
      <c r="J6" s="2"/>
      <c r="K6" s="2">
        <v>2</v>
      </c>
      <c r="L6" s="2"/>
      <c r="M6" s="2"/>
      <c r="N6" s="2"/>
      <c r="O6" s="2"/>
      <c r="P6" s="2"/>
      <c r="Q6" s="2"/>
    </row>
    <row r="7" spans="2:17" s="1" customFormat="1" ht="13.5">
      <c r="B7" s="11">
        <v>42973</v>
      </c>
      <c r="C7" s="2" t="s">
        <v>72</v>
      </c>
      <c r="D7" s="2" t="s">
        <v>73</v>
      </c>
      <c r="E7" s="2">
        <v>3</v>
      </c>
      <c r="F7" s="2">
        <v>2</v>
      </c>
      <c r="G7" s="2"/>
      <c r="H7" s="2"/>
      <c r="I7" s="2"/>
      <c r="J7" s="2"/>
      <c r="K7" s="2">
        <v>1</v>
      </c>
      <c r="L7" s="2"/>
      <c r="M7" s="2"/>
      <c r="N7" s="2">
        <v>1</v>
      </c>
      <c r="O7" s="2"/>
      <c r="P7" s="2"/>
      <c r="Q7" s="2"/>
    </row>
    <row r="8" spans="2:17" s="1" customFormat="1" ht="13.5">
      <c r="B8" s="11">
        <v>42974</v>
      </c>
      <c r="C8" s="17" t="s">
        <v>75</v>
      </c>
      <c r="D8" s="2" t="s">
        <v>76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42980</v>
      </c>
      <c r="C9" s="17" t="s">
        <v>79</v>
      </c>
      <c r="D9" s="2" t="s">
        <v>80</v>
      </c>
      <c r="E9" s="2">
        <v>4</v>
      </c>
      <c r="F9" s="2">
        <v>1</v>
      </c>
      <c r="G9" s="2"/>
      <c r="H9" s="2"/>
      <c r="I9" s="2"/>
      <c r="J9" s="2"/>
      <c r="K9" s="2">
        <v>3</v>
      </c>
      <c r="L9" s="2"/>
      <c r="M9" s="2"/>
      <c r="N9" s="2"/>
      <c r="O9" s="2"/>
      <c r="P9" s="2"/>
      <c r="Q9" s="2"/>
    </row>
    <row r="10" spans="2:17" s="1" customFormat="1" ht="13.5">
      <c r="B10" s="11">
        <v>42980</v>
      </c>
      <c r="C10" s="17" t="s">
        <v>82</v>
      </c>
      <c r="D10" s="2" t="s">
        <v>83</v>
      </c>
      <c r="E10" s="2">
        <v>1</v>
      </c>
      <c r="F10" s="2">
        <v>1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42988</v>
      </c>
      <c r="C11" s="17" t="s">
        <v>86</v>
      </c>
      <c r="D11" s="2" t="s">
        <v>87</v>
      </c>
      <c r="E11" s="2">
        <v>2</v>
      </c>
      <c r="F11" s="2">
        <v>2</v>
      </c>
      <c r="G11" s="2"/>
      <c r="H11" s="2"/>
      <c r="I11" s="2">
        <v>1</v>
      </c>
      <c r="J11" s="2"/>
      <c r="K11" s="2"/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42988</v>
      </c>
      <c r="C12" s="17" t="s">
        <v>100</v>
      </c>
      <c r="D12" s="2" t="s">
        <v>101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>
        <v>3</v>
      </c>
      <c r="Q12" s="2"/>
    </row>
    <row r="13" spans="2:17" s="1" customFormat="1" ht="13.5">
      <c r="B13" s="11">
        <v>43016</v>
      </c>
      <c r="C13" s="17" t="s">
        <v>103</v>
      </c>
      <c r="D13" s="2" t="s">
        <v>104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</row>
    <row r="14" spans="2:17" s="1" customFormat="1" ht="13.5">
      <c r="B14" s="11">
        <v>43016</v>
      </c>
      <c r="C14" s="17" t="s">
        <v>107</v>
      </c>
      <c r="D14" s="2" t="s">
        <v>108</v>
      </c>
      <c r="E14" s="2">
        <v>3</v>
      </c>
      <c r="F14" s="2">
        <v>2</v>
      </c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</row>
    <row r="15" spans="2:17" s="1" customFormat="1" ht="13.5">
      <c r="B15" s="11">
        <v>43017</v>
      </c>
      <c r="C15" s="17" t="s">
        <v>75</v>
      </c>
      <c r="D15" s="2" t="s">
        <v>109</v>
      </c>
      <c r="E15" s="2">
        <v>3</v>
      </c>
      <c r="F15" s="2">
        <v>3</v>
      </c>
      <c r="G15" s="2">
        <v>2</v>
      </c>
      <c r="H15" s="2"/>
      <c r="I15" s="2"/>
      <c r="J15" s="2"/>
      <c r="K15" s="2"/>
      <c r="L15" s="2"/>
      <c r="M15" s="2">
        <v>1</v>
      </c>
      <c r="N15" s="2">
        <v>1</v>
      </c>
      <c r="O15" s="2"/>
      <c r="P15" s="2"/>
      <c r="Q15" s="2"/>
    </row>
    <row r="16" spans="2:17" s="1" customFormat="1" ht="13.5">
      <c r="B16" s="11">
        <v>43023</v>
      </c>
      <c r="C16" s="17" t="s">
        <v>111</v>
      </c>
      <c r="D16" s="2" t="s">
        <v>112</v>
      </c>
      <c r="E16" s="2">
        <v>3</v>
      </c>
      <c r="F16" s="2">
        <v>3</v>
      </c>
      <c r="G16" s="2">
        <v>1</v>
      </c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</row>
    <row r="17" spans="2:17" s="1" customFormat="1" ht="13.5">
      <c r="B17" s="11">
        <v>43044</v>
      </c>
      <c r="C17" s="17" t="s">
        <v>113</v>
      </c>
      <c r="D17" s="2" t="s">
        <v>114</v>
      </c>
      <c r="E17" s="2">
        <v>3</v>
      </c>
      <c r="F17" s="2">
        <v>2</v>
      </c>
      <c r="G17" s="2"/>
      <c r="H17" s="2"/>
      <c r="I17" s="2"/>
      <c r="J17" s="2"/>
      <c r="K17" s="2">
        <v>1</v>
      </c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43050</v>
      </c>
      <c r="C18" s="17" t="s">
        <v>117</v>
      </c>
      <c r="D18" s="2" t="s">
        <v>118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</row>
    <row r="19" spans="2:17" s="1" customFormat="1" ht="13.5">
      <c r="B19" s="11">
        <v>43163</v>
      </c>
      <c r="C19" s="17" t="s">
        <v>121</v>
      </c>
      <c r="D19" s="2" t="s">
        <v>122</v>
      </c>
      <c r="E19" s="2">
        <v>2</v>
      </c>
      <c r="F19" s="2">
        <v>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43163</v>
      </c>
      <c r="C20" s="17" t="s">
        <v>121</v>
      </c>
      <c r="D20" s="2" t="s">
        <v>124</v>
      </c>
      <c r="E20" s="2">
        <v>5</v>
      </c>
      <c r="F20" s="2">
        <v>5</v>
      </c>
      <c r="G20" s="2">
        <v>2</v>
      </c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</row>
    <row r="21" spans="2:17" s="1" customFormat="1" ht="13.5">
      <c r="B21" s="11">
        <v>43176</v>
      </c>
      <c r="C21" s="2" t="s">
        <v>126</v>
      </c>
      <c r="D21" s="2" t="s">
        <v>127</v>
      </c>
      <c r="E21" s="2">
        <v>3</v>
      </c>
      <c r="F21" s="2">
        <v>3</v>
      </c>
      <c r="G21" s="2">
        <v>1</v>
      </c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</row>
    <row r="22" spans="2:17" s="1" customFormat="1" ht="13.5">
      <c r="B22" s="11">
        <v>43176</v>
      </c>
      <c r="C22" s="2" t="s">
        <v>130</v>
      </c>
      <c r="D22" s="2" t="s">
        <v>131</v>
      </c>
      <c r="E22" s="2">
        <v>3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</row>
    <row r="23" spans="2:17" s="1" customFormat="1" ht="13.5">
      <c r="B23" s="11">
        <v>43183</v>
      </c>
      <c r="C23" s="2" t="s">
        <v>134</v>
      </c>
      <c r="D23" s="2" t="s">
        <v>135</v>
      </c>
      <c r="E23" s="2">
        <v>4</v>
      </c>
      <c r="F23" s="2">
        <v>3</v>
      </c>
      <c r="G23" s="2"/>
      <c r="H23" s="2"/>
      <c r="I23" s="2"/>
      <c r="J23" s="2"/>
      <c r="K23" s="2">
        <v>1</v>
      </c>
      <c r="L23" s="2">
        <v>1</v>
      </c>
      <c r="M23" s="2"/>
      <c r="N23" s="2"/>
      <c r="O23" s="2"/>
      <c r="P23" s="2">
        <v>1</v>
      </c>
      <c r="Q23" s="2">
        <v>1</v>
      </c>
    </row>
    <row r="24" spans="2:17" s="1" customFormat="1" ht="13.5">
      <c r="B24" s="11">
        <v>43183</v>
      </c>
      <c r="C24" s="2" t="s">
        <v>138</v>
      </c>
      <c r="D24" s="2" t="s">
        <v>119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</row>
    <row r="25" spans="2:17" s="1" customFormat="1" ht="13.5">
      <c r="B25" s="11">
        <v>43190</v>
      </c>
      <c r="C25" s="2" t="s">
        <v>139</v>
      </c>
      <c r="D25" s="31" t="s">
        <v>140</v>
      </c>
      <c r="E25" s="2">
        <v>4</v>
      </c>
      <c r="F25" s="2">
        <v>3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</row>
    <row r="26" spans="2:17" s="1" customFormat="1" ht="13.5">
      <c r="B26" s="11">
        <v>43197</v>
      </c>
      <c r="C26" s="2" t="s">
        <v>142</v>
      </c>
      <c r="D26" s="2" t="s">
        <v>143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>
        <v>3</v>
      </c>
      <c r="Q26" s="2"/>
    </row>
    <row r="27" spans="2:17" s="1" customFormat="1" ht="13.5">
      <c r="B27" s="11">
        <v>43204</v>
      </c>
      <c r="C27" s="2" t="s">
        <v>144</v>
      </c>
      <c r="D27" s="31" t="s">
        <v>145</v>
      </c>
      <c r="E27" s="2">
        <v>2</v>
      </c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43204</v>
      </c>
      <c r="C28" s="2" t="s">
        <v>146</v>
      </c>
      <c r="D28" s="31" t="s">
        <v>147</v>
      </c>
      <c r="E28" s="2">
        <v>2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43205</v>
      </c>
      <c r="C29" s="17" t="s">
        <v>82</v>
      </c>
      <c r="D29" s="2" t="s">
        <v>148</v>
      </c>
      <c r="E29" s="2">
        <v>2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43218</v>
      </c>
      <c r="C30" s="2" t="s">
        <v>146</v>
      </c>
      <c r="D30" s="2" t="s">
        <v>150</v>
      </c>
      <c r="E30" s="2">
        <v>2</v>
      </c>
      <c r="F30" s="2">
        <v>2</v>
      </c>
      <c r="G30" s="2"/>
      <c r="H30" s="2"/>
      <c r="I30" s="2"/>
      <c r="J30" s="2"/>
      <c r="K30" s="2"/>
      <c r="L30" s="2"/>
      <c r="M30" s="2">
        <v>1</v>
      </c>
      <c r="N30" s="2"/>
      <c r="O30" s="2"/>
      <c r="P30" s="2"/>
      <c r="Q30" s="2"/>
    </row>
    <row r="31" spans="2:17" s="1" customFormat="1" ht="13.5">
      <c r="B31" s="11">
        <v>43268</v>
      </c>
      <c r="C31" s="2" t="s">
        <v>152</v>
      </c>
      <c r="D31" s="2" t="s">
        <v>153</v>
      </c>
      <c r="E31" s="2">
        <v>3</v>
      </c>
      <c r="F31" s="2">
        <v>2</v>
      </c>
      <c r="G31" s="2"/>
      <c r="H31" s="2"/>
      <c r="I31" s="2"/>
      <c r="J31" s="2"/>
      <c r="K31" s="2">
        <v>1</v>
      </c>
      <c r="L31" s="2"/>
      <c r="M31" s="2"/>
      <c r="N31" s="2">
        <v>1</v>
      </c>
      <c r="O31" s="2"/>
      <c r="P31" s="2"/>
      <c r="Q31" s="2"/>
    </row>
    <row r="32" spans="2:17" s="1" customFormat="1" ht="13.5">
      <c r="B32" s="11">
        <v>43295</v>
      </c>
      <c r="C32" s="2" t="s">
        <v>154</v>
      </c>
      <c r="D32" s="2" t="s">
        <v>155</v>
      </c>
      <c r="E32" s="2">
        <v>3</v>
      </c>
      <c r="F32" s="2">
        <v>3</v>
      </c>
      <c r="G32" s="2"/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s="1" customFormat="1" ht="13.5">
      <c r="B33" s="11">
        <v>43297</v>
      </c>
      <c r="C33" s="2" t="s">
        <v>139</v>
      </c>
      <c r="D33" s="2" t="s">
        <v>158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>
        <v>1</v>
      </c>
      <c r="N33" s="2"/>
      <c r="O33" s="2"/>
      <c r="P33" s="2">
        <v>1</v>
      </c>
      <c r="Q33" s="2"/>
    </row>
    <row r="34" spans="2:17" s="1" customFormat="1" ht="13.5">
      <c r="B34" s="11">
        <v>43302</v>
      </c>
      <c r="C34" s="2" t="s">
        <v>160</v>
      </c>
      <c r="D34" s="31" t="s">
        <v>161</v>
      </c>
      <c r="E34" s="2">
        <v>3</v>
      </c>
      <c r="F34" s="2">
        <v>3</v>
      </c>
      <c r="G34" s="2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43303</v>
      </c>
      <c r="C35" s="2" t="s">
        <v>162</v>
      </c>
      <c r="D35" s="2" t="s">
        <v>163</v>
      </c>
      <c r="E35" s="2">
        <v>4</v>
      </c>
      <c r="F35" s="2">
        <v>3</v>
      </c>
      <c r="G35" s="2"/>
      <c r="H35" s="2">
        <v>1</v>
      </c>
      <c r="I35" s="2"/>
      <c r="J35" s="2"/>
      <c r="K35" s="2">
        <v>1</v>
      </c>
      <c r="L35" s="2">
        <v>2</v>
      </c>
      <c r="M35" s="2">
        <v>1</v>
      </c>
      <c r="N35" s="2"/>
      <c r="O35" s="2"/>
      <c r="P35" s="2"/>
      <c r="Q35" s="2"/>
    </row>
    <row r="36" spans="2:17" s="1" customFormat="1" ht="13.5">
      <c r="B36" s="11">
        <v>43303</v>
      </c>
      <c r="C36" s="2" t="s">
        <v>117</v>
      </c>
      <c r="D36" s="31" t="s">
        <v>165</v>
      </c>
      <c r="E36" s="2">
        <v>2</v>
      </c>
      <c r="F36" s="2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43331</v>
      </c>
      <c r="C37" s="2" t="s">
        <v>144</v>
      </c>
      <c r="D37" s="31" t="s">
        <v>166</v>
      </c>
      <c r="E37" s="2">
        <v>2</v>
      </c>
      <c r="F37" s="2">
        <v>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43358</v>
      </c>
      <c r="C38" s="2" t="s">
        <v>167</v>
      </c>
      <c r="D38" s="2" t="s">
        <v>168</v>
      </c>
      <c r="E38" s="2">
        <v>2</v>
      </c>
      <c r="F38" s="2">
        <v>1</v>
      </c>
      <c r="G38" s="2"/>
      <c r="H38" s="2"/>
      <c r="I38" s="2"/>
      <c r="J38" s="2"/>
      <c r="K38" s="2">
        <v>1</v>
      </c>
      <c r="L38" s="2"/>
      <c r="M38" s="2">
        <v>1</v>
      </c>
      <c r="N38" s="2">
        <v>1</v>
      </c>
      <c r="O38" s="2"/>
      <c r="P38" s="2"/>
      <c r="Q38" s="2"/>
    </row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2:17" s="1" customFormat="1" ht="13.5">
      <c r="B4" s="48" t="s">
        <v>94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7" sqref="D17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</v>
      </c>
    </row>
    <row r="3" spans="3:4" ht="13.5">
      <c r="C3" s="3" t="s">
        <v>37</v>
      </c>
      <c r="D3">
        <f>(G4+H4+I4+J4+K4)/(F4+K4)</f>
        <v>0.3684210526315789</v>
      </c>
    </row>
    <row r="4" spans="2:17" s="1" customFormat="1" ht="13.5">
      <c r="B4" s="48" t="s">
        <v>95</v>
      </c>
      <c r="E4" s="1">
        <f aca="true" t="shared" si="0" ref="E4:Q4">SUM(E6:E15)</f>
        <v>19</v>
      </c>
      <c r="F4" s="1">
        <f t="shared" si="0"/>
        <v>15</v>
      </c>
      <c r="G4" s="1">
        <f t="shared" si="0"/>
        <v>3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4</v>
      </c>
      <c r="L4" s="1">
        <f t="shared" si="0"/>
        <v>1</v>
      </c>
      <c r="M4" s="1">
        <f t="shared" si="0"/>
        <v>3</v>
      </c>
      <c r="N4" s="1">
        <f t="shared" si="0"/>
        <v>0</v>
      </c>
      <c r="O4" s="1">
        <f t="shared" si="0"/>
        <v>0</v>
      </c>
      <c r="P4" s="1">
        <f t="shared" si="0"/>
        <v>7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43017</v>
      </c>
      <c r="C6" s="17" t="s">
        <v>75</v>
      </c>
      <c r="D6" s="2" t="s">
        <v>109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43163</v>
      </c>
      <c r="C7" s="17" t="s">
        <v>121</v>
      </c>
      <c r="D7" s="2" t="s">
        <v>124</v>
      </c>
      <c r="E7" s="2">
        <v>3</v>
      </c>
      <c r="F7" s="2">
        <v>3</v>
      </c>
      <c r="G7" s="2">
        <v>2</v>
      </c>
      <c r="H7" s="2"/>
      <c r="I7" s="2"/>
      <c r="J7" s="2"/>
      <c r="K7" s="2"/>
      <c r="L7" s="2">
        <v>1</v>
      </c>
      <c r="M7" s="2"/>
      <c r="N7" s="2"/>
      <c r="O7" s="2"/>
      <c r="P7" s="2">
        <v>1</v>
      </c>
      <c r="Q7" s="2"/>
    </row>
    <row r="8" spans="2:17" s="1" customFormat="1" ht="13.5">
      <c r="B8" s="11">
        <v>43176</v>
      </c>
      <c r="C8" s="2" t="s">
        <v>126</v>
      </c>
      <c r="D8" s="2" t="s">
        <v>127</v>
      </c>
      <c r="E8" s="2">
        <v>1</v>
      </c>
      <c r="F8" s="2">
        <v>1</v>
      </c>
      <c r="G8" s="2">
        <v>1</v>
      </c>
      <c r="H8" s="2"/>
      <c r="I8" s="2"/>
      <c r="J8" s="2"/>
      <c r="K8" s="2"/>
      <c r="L8" s="2"/>
      <c r="M8" s="2">
        <v>1</v>
      </c>
      <c r="N8" s="2"/>
      <c r="O8" s="2"/>
      <c r="P8" s="2"/>
      <c r="Q8" s="2"/>
    </row>
    <row r="9" spans="2:17" s="1" customFormat="1" ht="13.5">
      <c r="B9" s="11">
        <v>43176</v>
      </c>
      <c r="C9" s="2" t="s">
        <v>130</v>
      </c>
      <c r="D9" s="2" t="s">
        <v>131</v>
      </c>
      <c r="E9" s="2">
        <v>1</v>
      </c>
      <c r="F9" s="2">
        <v>0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</row>
    <row r="10" spans="2:17" s="1" customFormat="1" ht="13.5">
      <c r="B10" s="11">
        <v>43183</v>
      </c>
      <c r="C10" s="2" t="s">
        <v>134</v>
      </c>
      <c r="D10" s="2" t="s">
        <v>135</v>
      </c>
      <c r="E10" s="2">
        <v>3</v>
      </c>
      <c r="F10" s="2">
        <v>1</v>
      </c>
      <c r="G10" s="2"/>
      <c r="H10" s="2"/>
      <c r="I10" s="2"/>
      <c r="J10" s="2"/>
      <c r="K10" s="2">
        <v>2</v>
      </c>
      <c r="L10" s="2"/>
      <c r="M10" s="2">
        <v>2</v>
      </c>
      <c r="N10" s="2"/>
      <c r="O10" s="2"/>
      <c r="P10" s="2">
        <v>1</v>
      </c>
      <c r="Q10" s="2"/>
    </row>
    <row r="11" spans="2:17" s="1" customFormat="1" ht="13.5">
      <c r="B11" s="11">
        <v>43183</v>
      </c>
      <c r="C11" s="2" t="s">
        <v>138</v>
      </c>
      <c r="D11" s="2" t="s">
        <v>119</v>
      </c>
      <c r="E11" s="2">
        <v>2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43190</v>
      </c>
      <c r="C12" s="2" t="s">
        <v>139</v>
      </c>
      <c r="D12" s="31" t="s">
        <v>140</v>
      </c>
      <c r="E12" s="2">
        <v>3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2:17" s="1" customFormat="1" ht="13.5">
      <c r="B13" s="11">
        <v>43197</v>
      </c>
      <c r="C13" s="17" t="s">
        <v>82</v>
      </c>
      <c r="D13" s="31" t="s">
        <v>141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>
        <v>2</v>
      </c>
      <c r="Q13" s="2"/>
    </row>
    <row r="14" spans="2:17" s="1" customFormat="1" ht="13.5">
      <c r="B14" s="11">
        <v>43297</v>
      </c>
      <c r="C14" s="2" t="s">
        <v>139</v>
      </c>
      <c r="D14" s="2" t="s">
        <v>158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43358</v>
      </c>
      <c r="C15" s="2" t="s">
        <v>117</v>
      </c>
      <c r="D15" s="31" t="s">
        <v>169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2"/>
    </row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2:AG43"/>
  <sheetViews>
    <sheetView tabSelected="1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8" sqref="B48"/>
    </sheetView>
  </sheetViews>
  <sheetFormatPr defaultColWidth="9.00390625" defaultRowHeight="13.5"/>
  <cols>
    <col min="1" max="1" width="11.625" style="0" bestFit="1" customWidth="1"/>
    <col min="2" max="2" width="18.75390625" style="0" bestFit="1" customWidth="1"/>
    <col min="3" max="3" width="9.375" style="0" bestFit="1" customWidth="1"/>
    <col min="4" max="6" width="9.00390625" style="16" customWidth="1"/>
    <col min="7" max="7" width="25.125" style="16" bestFit="1" customWidth="1"/>
    <col min="8" max="8" width="13.00390625" style="0" bestFit="1" customWidth="1"/>
    <col min="9" max="9" width="8.00390625" style="0" bestFit="1" customWidth="1"/>
    <col min="10" max="10" width="7.125" style="0" bestFit="1" customWidth="1"/>
    <col min="12" max="12" width="7.125" style="0" bestFit="1" customWidth="1"/>
    <col min="13" max="13" width="5.25390625" style="0" bestFit="1" customWidth="1"/>
    <col min="14" max="14" width="8.00390625" style="0" bestFit="1" customWidth="1"/>
    <col min="15" max="15" width="7.125" style="0" bestFit="1" customWidth="1"/>
    <col min="17" max="17" width="7.125" style="0" bestFit="1" customWidth="1"/>
    <col min="18" max="18" width="5.25390625" style="0" bestFit="1" customWidth="1"/>
    <col min="19" max="19" width="8.00390625" style="0" bestFit="1" customWidth="1"/>
    <col min="20" max="20" width="7.125" style="0" bestFit="1" customWidth="1"/>
    <col min="22" max="22" width="7.125" style="0" bestFit="1" customWidth="1"/>
    <col min="23" max="23" width="5.25390625" style="0" bestFit="1" customWidth="1"/>
    <col min="24" max="24" width="8.00390625" style="0" bestFit="1" customWidth="1"/>
    <col min="25" max="25" width="7.125" style="0" bestFit="1" customWidth="1"/>
    <col min="27" max="27" width="7.125" style="0" bestFit="1" customWidth="1"/>
    <col min="28" max="28" width="5.25390625" style="0" bestFit="1" customWidth="1"/>
    <col min="29" max="29" width="8.00390625" style="0" bestFit="1" customWidth="1"/>
    <col min="30" max="30" width="7.125" style="0" bestFit="1" customWidth="1"/>
    <col min="32" max="32" width="7.125" style="0" bestFit="1" customWidth="1"/>
  </cols>
  <sheetData>
    <row r="1" ht="14.25" thickBot="1"/>
    <row r="2" spans="8:29" ht="14.25" thickBot="1">
      <c r="H2" t="s">
        <v>31</v>
      </c>
      <c r="I2" s="28">
        <f>COUNT(I7:I42)</f>
        <v>14</v>
      </c>
      <c r="N2" s="28">
        <f>COUNT(N7:N42)</f>
        <v>22</v>
      </c>
      <c r="S2" s="28">
        <f>COUNT(S7:S42)</f>
        <v>15</v>
      </c>
      <c r="X2" s="28">
        <f>COUNT(X7:X42)</f>
        <v>8</v>
      </c>
      <c r="AC2" s="28">
        <f>COUNT(AC7:AC42)</f>
        <v>0</v>
      </c>
    </row>
    <row r="3" spans="8:29" ht="14.25" thickBot="1">
      <c r="H3" t="s">
        <v>32</v>
      </c>
      <c r="I3" s="29">
        <f>(J43*7)/I43</f>
        <v>1.7777777777777777</v>
      </c>
      <c r="N3" s="29">
        <f>(O43*7)/N43</f>
        <v>4.1125</v>
      </c>
      <c r="S3" s="29">
        <f>(T43*7)/S43</f>
        <v>4.128205128205129</v>
      </c>
      <c r="X3" s="29">
        <f>(Y43*7)/X43</f>
        <v>4.136363636363637</v>
      </c>
      <c r="AC3" s="29" t="e">
        <f>(AD43*7)/AC43</f>
        <v>#DIV/0!</v>
      </c>
    </row>
    <row r="4" spans="8:29" ht="14.25" thickBot="1">
      <c r="H4" t="s">
        <v>33</v>
      </c>
      <c r="I4" s="30">
        <f>(J43*9)/I43</f>
        <v>2.2857142857142856</v>
      </c>
      <c r="N4" s="30">
        <f>(O43*9)/N43</f>
        <v>5.2875</v>
      </c>
      <c r="S4" s="30">
        <f>(T43*9)/S43</f>
        <v>5.3076923076923075</v>
      </c>
      <c r="X4" s="30">
        <f>(Y43*9)/X43</f>
        <v>5.318181818181818</v>
      </c>
      <c r="AC4" s="30" t="e">
        <f>(AD43*9)/AC43</f>
        <v>#DIV/0!</v>
      </c>
    </row>
    <row r="5" spans="9:33" ht="13.5">
      <c r="I5" s="60" t="s">
        <v>59</v>
      </c>
      <c r="J5" s="61"/>
      <c r="K5" s="61"/>
      <c r="L5" s="61"/>
      <c r="M5" s="62"/>
      <c r="N5" s="63" t="s">
        <v>61</v>
      </c>
      <c r="O5" s="63"/>
      <c r="P5" s="63"/>
      <c r="Q5" s="63"/>
      <c r="R5" s="64"/>
      <c r="S5" s="57" t="s">
        <v>62</v>
      </c>
      <c r="T5" s="57"/>
      <c r="U5" s="57"/>
      <c r="V5" s="57"/>
      <c r="W5" s="59"/>
      <c r="X5" s="65" t="s">
        <v>63</v>
      </c>
      <c r="Y5" s="65"/>
      <c r="Z5" s="65"/>
      <c r="AA5" s="65"/>
      <c r="AB5" s="66"/>
      <c r="AC5" s="56"/>
      <c r="AD5" s="57"/>
      <c r="AE5" s="57"/>
      <c r="AF5" s="58"/>
      <c r="AG5" s="59"/>
    </row>
    <row r="6" spans="1:33" s="16" customFormat="1" ht="13.5">
      <c r="A6" s="20" t="s">
        <v>23</v>
      </c>
      <c r="B6" s="21" t="s">
        <v>22</v>
      </c>
      <c r="C6" s="27" t="s">
        <v>2</v>
      </c>
      <c r="D6" s="18" t="s">
        <v>19</v>
      </c>
      <c r="E6" s="22" t="s">
        <v>20</v>
      </c>
      <c r="F6" s="26" t="s">
        <v>29</v>
      </c>
      <c r="G6" s="19" t="s">
        <v>21</v>
      </c>
      <c r="I6" s="15" t="s">
        <v>24</v>
      </c>
      <c r="J6" s="15" t="s">
        <v>25</v>
      </c>
      <c r="K6" s="15" t="s">
        <v>26</v>
      </c>
      <c r="L6" s="15" t="s">
        <v>27</v>
      </c>
      <c r="M6" s="24" t="s">
        <v>28</v>
      </c>
      <c r="N6" s="15" t="s">
        <v>24</v>
      </c>
      <c r="O6" s="15" t="s">
        <v>25</v>
      </c>
      <c r="P6" s="15" t="s">
        <v>26</v>
      </c>
      <c r="Q6" s="15" t="s">
        <v>27</v>
      </c>
      <c r="R6" s="24" t="s">
        <v>28</v>
      </c>
      <c r="S6" s="15" t="s">
        <v>24</v>
      </c>
      <c r="T6" s="15" t="s">
        <v>25</v>
      </c>
      <c r="U6" s="15" t="s">
        <v>26</v>
      </c>
      <c r="V6" s="15" t="s">
        <v>27</v>
      </c>
      <c r="W6" s="24" t="s">
        <v>28</v>
      </c>
      <c r="X6" s="15" t="s">
        <v>24</v>
      </c>
      <c r="Y6" s="15" t="s">
        <v>25</v>
      </c>
      <c r="Z6" s="15" t="s">
        <v>26</v>
      </c>
      <c r="AA6" s="15" t="s">
        <v>27</v>
      </c>
      <c r="AB6" s="24" t="s">
        <v>28</v>
      </c>
      <c r="AC6" s="15" t="s">
        <v>24</v>
      </c>
      <c r="AD6" s="15" t="s">
        <v>25</v>
      </c>
      <c r="AE6" s="15" t="s">
        <v>26</v>
      </c>
      <c r="AF6" s="25" t="s">
        <v>27</v>
      </c>
      <c r="AG6" s="24" t="s">
        <v>28</v>
      </c>
    </row>
    <row r="7" spans="1:33" ht="13.5">
      <c r="A7" s="38">
        <v>42953</v>
      </c>
      <c r="B7" s="15" t="s">
        <v>57</v>
      </c>
      <c r="C7" s="15" t="s">
        <v>58</v>
      </c>
      <c r="D7" s="15" t="s">
        <v>59</v>
      </c>
      <c r="E7" s="15"/>
      <c r="F7" s="15"/>
      <c r="G7" s="15" t="s">
        <v>60</v>
      </c>
      <c r="I7" s="15">
        <v>5</v>
      </c>
      <c r="J7" s="15">
        <v>0</v>
      </c>
      <c r="K7" s="15">
        <v>1</v>
      </c>
      <c r="L7" s="15">
        <v>1</v>
      </c>
      <c r="M7" s="24">
        <v>5</v>
      </c>
      <c r="N7" s="15">
        <v>1</v>
      </c>
      <c r="O7" s="15">
        <v>0</v>
      </c>
      <c r="P7" s="15">
        <v>2</v>
      </c>
      <c r="Q7" s="15">
        <v>1</v>
      </c>
      <c r="R7" s="24">
        <v>1</v>
      </c>
      <c r="S7" s="15"/>
      <c r="T7" s="15"/>
      <c r="U7" s="15"/>
      <c r="V7" s="2"/>
      <c r="W7" s="33"/>
      <c r="X7" s="2"/>
      <c r="Y7" s="2"/>
      <c r="Z7" s="2"/>
      <c r="AA7" s="2"/>
      <c r="AB7" s="33"/>
      <c r="AC7" s="34"/>
      <c r="AD7" s="2"/>
      <c r="AE7" s="2"/>
      <c r="AF7" s="17"/>
      <c r="AG7" s="33"/>
    </row>
    <row r="8" spans="1:33" ht="13.5">
      <c r="A8" s="11">
        <v>42973</v>
      </c>
      <c r="B8" s="2" t="s">
        <v>72</v>
      </c>
      <c r="C8" s="2" t="s">
        <v>73</v>
      </c>
      <c r="D8" s="15" t="s">
        <v>59</v>
      </c>
      <c r="E8" s="15"/>
      <c r="F8" s="15"/>
      <c r="G8" s="15"/>
      <c r="I8" s="15">
        <v>7</v>
      </c>
      <c r="J8" s="15">
        <v>1</v>
      </c>
      <c r="K8" s="15">
        <v>1</v>
      </c>
      <c r="L8" s="15">
        <v>1</v>
      </c>
      <c r="M8" s="24">
        <v>8</v>
      </c>
      <c r="N8" s="15"/>
      <c r="O8" s="15"/>
      <c r="P8" s="15"/>
      <c r="Q8" s="15"/>
      <c r="R8" s="24"/>
      <c r="S8" s="15"/>
      <c r="T8" s="15"/>
      <c r="U8" s="15"/>
      <c r="V8" s="2"/>
      <c r="W8" s="33"/>
      <c r="X8" s="2"/>
      <c r="Y8" s="2"/>
      <c r="Z8" s="2"/>
      <c r="AA8" s="2"/>
      <c r="AB8" s="33"/>
      <c r="AC8" s="34"/>
      <c r="AD8" s="2"/>
      <c r="AE8" s="2"/>
      <c r="AF8" s="17"/>
      <c r="AG8" s="33"/>
    </row>
    <row r="9" spans="1:33" ht="13.5">
      <c r="A9" s="11">
        <v>42974</v>
      </c>
      <c r="B9" s="17" t="s">
        <v>75</v>
      </c>
      <c r="C9" s="2" t="s">
        <v>76</v>
      </c>
      <c r="D9" s="15"/>
      <c r="E9" s="15" t="s">
        <v>64</v>
      </c>
      <c r="F9" s="15"/>
      <c r="G9" s="15"/>
      <c r="I9" s="15">
        <v>5</v>
      </c>
      <c r="J9" s="15">
        <v>1</v>
      </c>
      <c r="K9" s="15">
        <v>6</v>
      </c>
      <c r="L9" s="15">
        <v>11</v>
      </c>
      <c r="M9" s="24">
        <v>1</v>
      </c>
      <c r="N9" s="15"/>
      <c r="O9" s="15"/>
      <c r="P9" s="15"/>
      <c r="Q9" s="15"/>
      <c r="R9" s="24"/>
      <c r="S9" s="15"/>
      <c r="T9" s="15"/>
      <c r="U9" s="15"/>
      <c r="V9" s="2"/>
      <c r="W9" s="33"/>
      <c r="X9" s="2"/>
      <c r="Y9" s="2"/>
      <c r="Z9" s="2"/>
      <c r="AA9" s="2"/>
      <c r="AB9" s="33"/>
      <c r="AC9" s="34"/>
      <c r="AD9" s="2"/>
      <c r="AE9" s="2"/>
      <c r="AF9" s="17"/>
      <c r="AG9" s="33"/>
    </row>
    <row r="10" spans="1:33" ht="13.5">
      <c r="A10" s="11">
        <v>42980</v>
      </c>
      <c r="B10" s="17" t="s">
        <v>79</v>
      </c>
      <c r="C10" s="2" t="s">
        <v>80</v>
      </c>
      <c r="D10" s="15"/>
      <c r="E10" s="15" t="s">
        <v>81</v>
      </c>
      <c r="F10" s="15"/>
      <c r="G10" s="15"/>
      <c r="I10" s="15"/>
      <c r="J10" s="15"/>
      <c r="K10" s="15"/>
      <c r="L10" s="15"/>
      <c r="M10" s="24"/>
      <c r="N10" s="15">
        <v>7</v>
      </c>
      <c r="O10" s="15">
        <v>3</v>
      </c>
      <c r="P10" s="15">
        <v>5</v>
      </c>
      <c r="Q10" s="15">
        <v>4</v>
      </c>
      <c r="R10" s="24">
        <v>1</v>
      </c>
      <c r="S10" s="15"/>
      <c r="T10" s="15"/>
      <c r="U10" s="15"/>
      <c r="V10" s="2"/>
      <c r="W10" s="33"/>
      <c r="X10" s="2"/>
      <c r="Y10" s="2"/>
      <c r="Z10" s="2"/>
      <c r="AA10" s="2"/>
      <c r="AB10" s="33"/>
      <c r="AC10" s="34"/>
      <c r="AD10" s="2"/>
      <c r="AE10" s="2"/>
      <c r="AF10" s="17"/>
      <c r="AG10" s="33"/>
    </row>
    <row r="11" spans="1:33" ht="13.5">
      <c r="A11" s="11">
        <v>42980</v>
      </c>
      <c r="B11" s="17" t="s">
        <v>82</v>
      </c>
      <c r="C11" s="2" t="s">
        <v>83</v>
      </c>
      <c r="D11" s="15"/>
      <c r="E11" s="15" t="s">
        <v>62</v>
      </c>
      <c r="F11" s="15"/>
      <c r="G11" s="15"/>
      <c r="I11" s="15"/>
      <c r="J11" s="15"/>
      <c r="K11" s="15"/>
      <c r="L11" s="15"/>
      <c r="M11" s="24"/>
      <c r="N11" s="15"/>
      <c r="O11" s="15"/>
      <c r="P11" s="15"/>
      <c r="Q11" s="15"/>
      <c r="R11" s="24"/>
      <c r="S11" s="15">
        <v>6</v>
      </c>
      <c r="T11" s="15"/>
      <c r="U11" s="15">
        <v>3</v>
      </c>
      <c r="V11" s="2">
        <v>5</v>
      </c>
      <c r="W11" s="33">
        <v>4</v>
      </c>
      <c r="X11" s="2"/>
      <c r="Y11" s="2"/>
      <c r="Z11" s="2"/>
      <c r="AA11" s="2"/>
      <c r="AB11" s="33"/>
      <c r="AC11" s="34"/>
      <c r="AD11" s="2"/>
      <c r="AE11" s="2"/>
      <c r="AF11" s="17"/>
      <c r="AG11" s="33"/>
    </row>
    <row r="12" spans="1:33" ht="13.5">
      <c r="A12" s="11">
        <v>42988</v>
      </c>
      <c r="B12" s="17" t="s">
        <v>86</v>
      </c>
      <c r="C12" s="2" t="s">
        <v>87</v>
      </c>
      <c r="D12" s="15"/>
      <c r="E12" s="15" t="s">
        <v>88</v>
      </c>
      <c r="F12" s="15"/>
      <c r="G12" s="15" t="s">
        <v>89</v>
      </c>
      <c r="I12" s="15"/>
      <c r="J12" s="15"/>
      <c r="K12" s="15"/>
      <c r="L12" s="15"/>
      <c r="M12" s="24"/>
      <c r="N12" s="15">
        <v>2</v>
      </c>
      <c r="O12" s="15">
        <v>7</v>
      </c>
      <c r="P12" s="15">
        <v>6</v>
      </c>
      <c r="Q12" s="15">
        <v>3</v>
      </c>
      <c r="R12" s="24">
        <v>0</v>
      </c>
      <c r="S12" s="15"/>
      <c r="T12" s="15"/>
      <c r="U12" s="15"/>
      <c r="V12" s="2"/>
      <c r="W12" s="33"/>
      <c r="X12" s="2">
        <v>3</v>
      </c>
      <c r="Y12" s="2">
        <v>2</v>
      </c>
      <c r="Z12" s="2">
        <v>2</v>
      </c>
      <c r="AA12" s="2">
        <v>1</v>
      </c>
      <c r="AB12" s="33">
        <v>2</v>
      </c>
      <c r="AC12" s="34"/>
      <c r="AD12" s="2"/>
      <c r="AE12" s="2"/>
      <c r="AF12" s="17"/>
      <c r="AG12" s="33"/>
    </row>
    <row r="13" spans="1:33" ht="13.5">
      <c r="A13" s="11">
        <v>42988</v>
      </c>
      <c r="B13" s="17" t="s">
        <v>100</v>
      </c>
      <c r="C13" s="2" t="s">
        <v>101</v>
      </c>
      <c r="D13" s="15"/>
      <c r="E13" s="15"/>
      <c r="F13" s="15"/>
      <c r="G13" s="15" t="s">
        <v>102</v>
      </c>
      <c r="I13" s="15">
        <v>6</v>
      </c>
      <c r="J13" s="15">
        <v>2</v>
      </c>
      <c r="K13" s="15">
        <v>6</v>
      </c>
      <c r="L13" s="15">
        <v>4</v>
      </c>
      <c r="M13" s="24">
        <v>4</v>
      </c>
      <c r="N13" s="15"/>
      <c r="O13" s="15"/>
      <c r="P13" s="15"/>
      <c r="Q13" s="15"/>
      <c r="R13" s="24"/>
      <c r="S13" s="15"/>
      <c r="T13" s="15"/>
      <c r="U13" s="15"/>
      <c r="V13" s="2"/>
      <c r="W13" s="33"/>
      <c r="X13" s="2"/>
      <c r="Y13" s="2"/>
      <c r="Z13" s="2"/>
      <c r="AA13" s="2"/>
      <c r="AB13" s="33"/>
      <c r="AC13" s="34"/>
      <c r="AD13" s="2"/>
      <c r="AE13" s="2"/>
      <c r="AF13" s="17"/>
      <c r="AG13" s="33"/>
    </row>
    <row r="14" spans="1:33" ht="13.5">
      <c r="A14" s="11">
        <v>43016</v>
      </c>
      <c r="B14" s="17" t="s">
        <v>103</v>
      </c>
      <c r="C14" s="2" t="s">
        <v>104</v>
      </c>
      <c r="D14" s="15"/>
      <c r="E14" s="15" t="s">
        <v>105</v>
      </c>
      <c r="F14" s="15"/>
      <c r="G14" s="15" t="s">
        <v>106</v>
      </c>
      <c r="I14" s="15"/>
      <c r="J14" s="15"/>
      <c r="K14" s="15"/>
      <c r="L14" s="15"/>
      <c r="M14" s="24"/>
      <c r="N14" s="15">
        <v>3</v>
      </c>
      <c r="O14" s="15">
        <v>4</v>
      </c>
      <c r="P14" s="15">
        <v>0</v>
      </c>
      <c r="Q14" s="15">
        <v>4</v>
      </c>
      <c r="R14" s="24">
        <v>2</v>
      </c>
      <c r="S14" s="15">
        <v>1</v>
      </c>
      <c r="T14" s="15">
        <v>3</v>
      </c>
      <c r="U14" s="15">
        <v>3</v>
      </c>
      <c r="V14" s="2">
        <v>1</v>
      </c>
      <c r="W14" s="33">
        <v>0</v>
      </c>
      <c r="X14" s="2">
        <v>2</v>
      </c>
      <c r="Y14" s="2">
        <v>2</v>
      </c>
      <c r="Z14" s="2">
        <v>3</v>
      </c>
      <c r="AA14" s="2">
        <v>4</v>
      </c>
      <c r="AB14" s="33">
        <v>1</v>
      </c>
      <c r="AC14" s="34"/>
      <c r="AD14" s="2"/>
      <c r="AE14" s="2"/>
      <c r="AF14" s="17"/>
      <c r="AG14" s="33"/>
    </row>
    <row r="15" spans="1:33" ht="13.5">
      <c r="A15" s="11">
        <v>43016</v>
      </c>
      <c r="B15" s="17" t="s">
        <v>107</v>
      </c>
      <c r="C15" s="2" t="s">
        <v>108</v>
      </c>
      <c r="D15" s="15" t="s">
        <v>59</v>
      </c>
      <c r="E15" s="15"/>
      <c r="F15" s="15"/>
      <c r="G15" s="15" t="s">
        <v>60</v>
      </c>
      <c r="I15" s="15">
        <v>4</v>
      </c>
      <c r="J15" s="15">
        <v>0</v>
      </c>
      <c r="K15" s="15">
        <v>0</v>
      </c>
      <c r="L15" s="15">
        <v>2</v>
      </c>
      <c r="M15" s="24">
        <v>3</v>
      </c>
      <c r="N15" s="15">
        <v>2</v>
      </c>
      <c r="O15" s="15">
        <v>0</v>
      </c>
      <c r="P15" s="15">
        <v>0</v>
      </c>
      <c r="Q15" s="15">
        <v>2</v>
      </c>
      <c r="R15" s="24">
        <v>0</v>
      </c>
      <c r="S15" s="15"/>
      <c r="T15" s="15"/>
      <c r="U15" s="15"/>
      <c r="V15" s="2"/>
      <c r="W15" s="33"/>
      <c r="X15" s="2"/>
      <c r="Y15" s="2"/>
      <c r="Z15" s="2"/>
      <c r="AA15" s="2"/>
      <c r="AB15" s="33"/>
      <c r="AC15" s="34"/>
      <c r="AD15" s="2"/>
      <c r="AE15" s="2"/>
      <c r="AF15" s="17"/>
      <c r="AG15" s="33"/>
    </row>
    <row r="16" spans="1:33" ht="13.5">
      <c r="A16" s="11">
        <v>43017</v>
      </c>
      <c r="B16" s="17" t="s">
        <v>75</v>
      </c>
      <c r="C16" s="2" t="s">
        <v>109</v>
      </c>
      <c r="D16" s="15"/>
      <c r="E16" s="15" t="s">
        <v>110</v>
      </c>
      <c r="F16" s="15"/>
      <c r="G16" s="15"/>
      <c r="I16" s="15">
        <v>7</v>
      </c>
      <c r="J16" s="15">
        <v>1</v>
      </c>
      <c r="K16" s="15">
        <v>3</v>
      </c>
      <c r="L16" s="15">
        <v>4</v>
      </c>
      <c r="M16" s="24">
        <v>6</v>
      </c>
      <c r="N16" s="15"/>
      <c r="O16" s="15"/>
      <c r="P16" s="15"/>
      <c r="Q16" s="15"/>
      <c r="R16" s="24"/>
      <c r="S16" s="15"/>
      <c r="T16" s="15"/>
      <c r="U16" s="15"/>
      <c r="V16" s="2"/>
      <c r="W16" s="33"/>
      <c r="X16" s="2"/>
      <c r="Y16" s="2"/>
      <c r="Z16" s="2"/>
      <c r="AA16" s="2"/>
      <c r="AB16" s="33"/>
      <c r="AC16" s="34"/>
      <c r="AD16" s="2"/>
      <c r="AE16" s="2"/>
      <c r="AF16" s="17"/>
      <c r="AG16" s="33"/>
    </row>
    <row r="17" spans="1:33" ht="13.5">
      <c r="A17" s="11">
        <v>43023</v>
      </c>
      <c r="B17" s="17" t="s">
        <v>111</v>
      </c>
      <c r="C17" s="2" t="s">
        <v>112</v>
      </c>
      <c r="D17" s="15" t="s">
        <v>110</v>
      </c>
      <c r="E17" s="15"/>
      <c r="F17" s="15"/>
      <c r="G17" s="15" t="s">
        <v>60</v>
      </c>
      <c r="I17" s="15">
        <v>2</v>
      </c>
      <c r="J17" s="15">
        <v>0</v>
      </c>
      <c r="K17" s="15">
        <v>4</v>
      </c>
      <c r="L17" s="15">
        <v>1</v>
      </c>
      <c r="M17" s="24">
        <v>0</v>
      </c>
      <c r="N17" s="15">
        <v>2</v>
      </c>
      <c r="O17" s="15">
        <v>0</v>
      </c>
      <c r="P17" s="15">
        <v>1</v>
      </c>
      <c r="Q17" s="15">
        <v>0</v>
      </c>
      <c r="R17" s="24">
        <v>0</v>
      </c>
      <c r="S17" s="15"/>
      <c r="T17" s="15"/>
      <c r="U17" s="15"/>
      <c r="V17" s="2"/>
      <c r="W17" s="33"/>
      <c r="X17" s="2"/>
      <c r="Y17" s="2"/>
      <c r="Z17" s="2"/>
      <c r="AA17" s="2"/>
      <c r="AB17" s="33"/>
      <c r="AC17" s="34"/>
      <c r="AD17" s="2"/>
      <c r="AE17" s="2"/>
      <c r="AF17" s="17"/>
      <c r="AG17" s="33"/>
    </row>
    <row r="18" spans="1:33" ht="13.5">
      <c r="A18" s="11">
        <v>43044</v>
      </c>
      <c r="B18" s="17" t="s">
        <v>113</v>
      </c>
      <c r="C18" s="2" t="s">
        <v>114</v>
      </c>
      <c r="D18" s="15"/>
      <c r="E18" s="15" t="s">
        <v>115</v>
      </c>
      <c r="F18" s="15"/>
      <c r="G18" s="15" t="s">
        <v>116</v>
      </c>
      <c r="I18" s="15"/>
      <c r="J18" s="15"/>
      <c r="K18" s="15"/>
      <c r="L18" s="15"/>
      <c r="M18" s="24"/>
      <c r="N18" s="15">
        <v>2</v>
      </c>
      <c r="O18" s="15">
        <v>2</v>
      </c>
      <c r="P18" s="15">
        <v>0</v>
      </c>
      <c r="Q18" s="15">
        <v>4</v>
      </c>
      <c r="R18" s="24">
        <v>0</v>
      </c>
      <c r="S18" s="15">
        <v>1</v>
      </c>
      <c r="T18" s="15">
        <v>1</v>
      </c>
      <c r="U18" s="15">
        <v>1</v>
      </c>
      <c r="V18" s="2">
        <v>4</v>
      </c>
      <c r="W18" s="33">
        <v>0</v>
      </c>
      <c r="X18" s="2">
        <v>2</v>
      </c>
      <c r="Y18" s="2">
        <v>0</v>
      </c>
      <c r="Z18" s="2">
        <v>1</v>
      </c>
      <c r="AA18" s="2">
        <v>1</v>
      </c>
      <c r="AB18" s="33">
        <v>1</v>
      </c>
      <c r="AC18" s="34"/>
      <c r="AD18" s="2"/>
      <c r="AE18" s="2"/>
      <c r="AF18" s="17"/>
      <c r="AG18" s="33"/>
    </row>
    <row r="19" spans="1:33" ht="13.5">
      <c r="A19" s="11">
        <v>43050</v>
      </c>
      <c r="B19" s="17" t="s">
        <v>117</v>
      </c>
      <c r="C19" s="2" t="s">
        <v>118</v>
      </c>
      <c r="D19" s="15" t="s">
        <v>110</v>
      </c>
      <c r="E19" s="15"/>
      <c r="F19" s="15"/>
      <c r="G19" s="15"/>
      <c r="I19" s="15">
        <v>5</v>
      </c>
      <c r="J19" s="15">
        <v>1</v>
      </c>
      <c r="K19" s="15">
        <v>6</v>
      </c>
      <c r="L19" s="15">
        <v>2</v>
      </c>
      <c r="M19" s="24">
        <v>6</v>
      </c>
      <c r="N19" s="15"/>
      <c r="O19" s="15"/>
      <c r="P19" s="15"/>
      <c r="Q19" s="15"/>
      <c r="R19" s="24"/>
      <c r="S19" s="15"/>
      <c r="T19" s="15"/>
      <c r="U19" s="15"/>
      <c r="V19" s="2"/>
      <c r="W19" s="33"/>
      <c r="X19" s="2"/>
      <c r="Y19" s="2"/>
      <c r="Z19" s="2"/>
      <c r="AA19" s="2"/>
      <c r="AB19" s="33"/>
      <c r="AC19" s="34"/>
      <c r="AD19" s="2"/>
      <c r="AE19" s="2"/>
      <c r="AF19" s="17"/>
      <c r="AG19" s="33"/>
    </row>
    <row r="20" spans="1:33" ht="13.5">
      <c r="A20" s="11">
        <v>43050</v>
      </c>
      <c r="B20" s="2" t="s">
        <v>72</v>
      </c>
      <c r="C20" s="2" t="s">
        <v>119</v>
      </c>
      <c r="D20" s="15"/>
      <c r="E20" s="15" t="s">
        <v>115</v>
      </c>
      <c r="F20" s="15"/>
      <c r="G20" s="15"/>
      <c r="I20" s="15"/>
      <c r="J20" s="15"/>
      <c r="K20" s="15"/>
      <c r="L20" s="15"/>
      <c r="M20" s="24"/>
      <c r="N20" s="15">
        <v>7</v>
      </c>
      <c r="O20" s="15">
        <v>1</v>
      </c>
      <c r="P20" s="15">
        <v>3</v>
      </c>
      <c r="Q20" s="15">
        <v>3</v>
      </c>
      <c r="R20" s="24">
        <v>3</v>
      </c>
      <c r="S20" s="15"/>
      <c r="T20" s="15"/>
      <c r="U20" s="15"/>
      <c r="V20" s="2"/>
      <c r="W20" s="33"/>
      <c r="X20" s="2"/>
      <c r="Y20" s="2"/>
      <c r="Z20" s="2"/>
      <c r="AA20" s="2"/>
      <c r="AB20" s="33"/>
      <c r="AC20" s="34"/>
      <c r="AD20" s="2"/>
      <c r="AE20" s="2"/>
      <c r="AF20" s="17"/>
      <c r="AG20" s="33"/>
    </row>
    <row r="21" spans="1:33" ht="13.5">
      <c r="A21" s="11">
        <v>43163</v>
      </c>
      <c r="B21" s="17" t="s">
        <v>121</v>
      </c>
      <c r="C21" s="2" t="s">
        <v>122</v>
      </c>
      <c r="D21" s="15"/>
      <c r="E21" s="15"/>
      <c r="F21" s="15"/>
      <c r="G21" s="15" t="s">
        <v>123</v>
      </c>
      <c r="I21" s="15"/>
      <c r="J21" s="15"/>
      <c r="K21" s="15"/>
      <c r="L21" s="15"/>
      <c r="M21" s="24"/>
      <c r="N21" s="15"/>
      <c r="O21" s="15"/>
      <c r="P21" s="15"/>
      <c r="Q21" s="15"/>
      <c r="R21" s="24"/>
      <c r="S21" s="15"/>
      <c r="T21" s="15"/>
      <c r="U21" s="15"/>
      <c r="V21" s="2"/>
      <c r="W21" s="33"/>
      <c r="X21" s="2">
        <v>7</v>
      </c>
      <c r="Y21" s="2">
        <v>0</v>
      </c>
      <c r="Z21" s="2">
        <v>4</v>
      </c>
      <c r="AA21" s="2">
        <v>4</v>
      </c>
      <c r="AB21" s="33">
        <v>3</v>
      </c>
      <c r="AC21" s="34"/>
      <c r="AD21" s="2"/>
      <c r="AE21" s="2"/>
      <c r="AF21" s="17"/>
      <c r="AG21" s="33"/>
    </row>
    <row r="22" spans="1:33" ht="13.5">
      <c r="A22" s="11">
        <v>43163</v>
      </c>
      <c r="B22" s="17" t="s">
        <v>121</v>
      </c>
      <c r="C22" s="2" t="s">
        <v>124</v>
      </c>
      <c r="D22" s="15"/>
      <c r="E22" s="15"/>
      <c r="F22" s="15"/>
      <c r="G22" s="15" t="s">
        <v>125</v>
      </c>
      <c r="I22" s="15"/>
      <c r="J22" s="15"/>
      <c r="K22" s="15"/>
      <c r="L22" s="15"/>
      <c r="M22" s="24"/>
      <c r="N22" s="15">
        <v>5</v>
      </c>
      <c r="O22" s="15">
        <v>4</v>
      </c>
      <c r="P22" s="15">
        <v>1</v>
      </c>
      <c r="Q22" s="15">
        <v>8</v>
      </c>
      <c r="R22" s="24">
        <v>1</v>
      </c>
      <c r="S22" s="15">
        <v>2</v>
      </c>
      <c r="T22" s="15">
        <v>1</v>
      </c>
      <c r="U22" s="15">
        <v>3</v>
      </c>
      <c r="V22" s="2">
        <v>2</v>
      </c>
      <c r="W22" s="33">
        <v>2</v>
      </c>
      <c r="X22" s="2"/>
      <c r="Y22" s="2"/>
      <c r="Z22" s="2"/>
      <c r="AA22" s="2"/>
      <c r="AB22" s="33"/>
      <c r="AC22" s="34"/>
      <c r="AD22" s="2"/>
      <c r="AE22" s="2"/>
      <c r="AF22" s="17"/>
      <c r="AG22" s="33"/>
    </row>
    <row r="23" spans="1:33" ht="13.5">
      <c r="A23" s="11">
        <v>43176</v>
      </c>
      <c r="B23" s="2" t="s">
        <v>126</v>
      </c>
      <c r="C23" s="2" t="s">
        <v>127</v>
      </c>
      <c r="D23" s="15"/>
      <c r="E23" s="15" t="s">
        <v>128</v>
      </c>
      <c r="F23" s="15"/>
      <c r="G23" s="15" t="s">
        <v>129</v>
      </c>
      <c r="I23" s="15"/>
      <c r="J23" s="15"/>
      <c r="K23" s="15"/>
      <c r="L23" s="15"/>
      <c r="M23" s="24"/>
      <c r="N23" s="15">
        <v>4</v>
      </c>
      <c r="O23" s="15">
        <v>2</v>
      </c>
      <c r="P23" s="15">
        <v>3</v>
      </c>
      <c r="Q23" s="15">
        <v>2</v>
      </c>
      <c r="R23" s="24">
        <v>0</v>
      </c>
      <c r="S23" s="15"/>
      <c r="T23" s="15"/>
      <c r="U23" s="15"/>
      <c r="V23" s="2"/>
      <c r="W23" s="33"/>
      <c r="X23" s="2">
        <v>2</v>
      </c>
      <c r="Y23" s="2">
        <v>0</v>
      </c>
      <c r="Z23" s="2">
        <v>2</v>
      </c>
      <c r="AA23" s="2">
        <v>2</v>
      </c>
      <c r="AB23" s="33">
        <v>2</v>
      </c>
      <c r="AC23" s="34"/>
      <c r="AD23" s="2"/>
      <c r="AE23" s="2"/>
      <c r="AF23" s="17"/>
      <c r="AG23" s="33"/>
    </row>
    <row r="24" spans="1:33" ht="13.5">
      <c r="A24" s="11">
        <v>43176</v>
      </c>
      <c r="B24" s="2" t="s">
        <v>130</v>
      </c>
      <c r="C24" s="2" t="s">
        <v>131</v>
      </c>
      <c r="D24" s="15" t="s">
        <v>132</v>
      </c>
      <c r="E24" s="15"/>
      <c r="F24" s="15"/>
      <c r="G24" s="15" t="s">
        <v>133</v>
      </c>
      <c r="I24" s="15"/>
      <c r="J24" s="15"/>
      <c r="K24" s="15"/>
      <c r="L24" s="15"/>
      <c r="M24" s="24"/>
      <c r="N24" s="15"/>
      <c r="O24" s="15"/>
      <c r="P24" s="15"/>
      <c r="Q24" s="15"/>
      <c r="R24" s="24"/>
      <c r="S24" s="15">
        <v>3</v>
      </c>
      <c r="T24" s="15">
        <v>0</v>
      </c>
      <c r="U24" s="15">
        <v>2</v>
      </c>
      <c r="V24" s="2">
        <v>2</v>
      </c>
      <c r="W24" s="33">
        <v>5</v>
      </c>
      <c r="X24" s="2">
        <v>2</v>
      </c>
      <c r="Y24" s="2">
        <v>1</v>
      </c>
      <c r="Z24" s="2">
        <v>4</v>
      </c>
      <c r="AA24" s="2">
        <v>1</v>
      </c>
      <c r="AB24" s="33">
        <v>1</v>
      </c>
      <c r="AC24" s="34"/>
      <c r="AD24" s="2"/>
      <c r="AE24" s="2"/>
      <c r="AF24" s="17"/>
      <c r="AG24" s="33"/>
    </row>
    <row r="25" spans="1:33" ht="13.5">
      <c r="A25" s="11">
        <v>43183</v>
      </c>
      <c r="B25" s="2" t="s">
        <v>134</v>
      </c>
      <c r="C25" s="2" t="s">
        <v>135</v>
      </c>
      <c r="D25" s="15" t="s">
        <v>136</v>
      </c>
      <c r="E25" s="15"/>
      <c r="F25" s="15"/>
      <c r="G25" s="15" t="s">
        <v>137</v>
      </c>
      <c r="I25" s="15"/>
      <c r="J25" s="15"/>
      <c r="K25" s="15"/>
      <c r="L25" s="15"/>
      <c r="M25" s="24"/>
      <c r="N25" s="15">
        <v>5</v>
      </c>
      <c r="O25" s="15">
        <v>0</v>
      </c>
      <c r="P25" s="15">
        <v>3</v>
      </c>
      <c r="Q25" s="15">
        <v>2</v>
      </c>
      <c r="R25" s="24">
        <v>5</v>
      </c>
      <c r="S25" s="15"/>
      <c r="T25" s="15"/>
      <c r="U25" s="15"/>
      <c r="V25" s="2"/>
      <c r="W25" s="33"/>
      <c r="X25" s="2"/>
      <c r="Y25" s="2"/>
      <c r="Z25" s="2"/>
      <c r="AA25" s="2"/>
      <c r="AB25" s="33"/>
      <c r="AC25" s="34"/>
      <c r="AD25" s="2"/>
      <c r="AE25" s="2"/>
      <c r="AF25" s="17"/>
      <c r="AG25" s="33"/>
    </row>
    <row r="26" spans="1:33" ht="13.5">
      <c r="A26" s="11">
        <v>43183</v>
      </c>
      <c r="B26" s="2" t="s">
        <v>138</v>
      </c>
      <c r="C26" s="2" t="s">
        <v>119</v>
      </c>
      <c r="D26" s="15"/>
      <c r="E26" s="15" t="s">
        <v>128</v>
      </c>
      <c r="F26" s="15"/>
      <c r="G26" s="15" t="s">
        <v>133</v>
      </c>
      <c r="I26" s="15"/>
      <c r="J26" s="15"/>
      <c r="K26" s="15"/>
      <c r="L26" s="15"/>
      <c r="M26" s="24"/>
      <c r="N26" s="15"/>
      <c r="O26" s="15"/>
      <c r="P26" s="15"/>
      <c r="Q26" s="15"/>
      <c r="R26" s="24"/>
      <c r="S26" s="15">
        <v>2</v>
      </c>
      <c r="T26" s="15">
        <v>2</v>
      </c>
      <c r="U26" s="15">
        <v>2</v>
      </c>
      <c r="V26" s="2">
        <v>1</v>
      </c>
      <c r="W26" s="33">
        <v>2</v>
      </c>
      <c r="X26" s="2">
        <v>3</v>
      </c>
      <c r="Y26" s="2">
        <v>2</v>
      </c>
      <c r="Z26" s="2">
        <v>4</v>
      </c>
      <c r="AA26" s="2">
        <v>4</v>
      </c>
      <c r="AB26" s="33">
        <v>1</v>
      </c>
      <c r="AC26" s="34"/>
      <c r="AD26" s="2"/>
      <c r="AE26" s="2"/>
      <c r="AF26" s="17"/>
      <c r="AG26" s="33"/>
    </row>
    <row r="27" spans="1:33" ht="13.5">
      <c r="A27" s="11">
        <v>43190</v>
      </c>
      <c r="B27" s="2" t="s">
        <v>139</v>
      </c>
      <c r="C27" s="31" t="s">
        <v>140</v>
      </c>
      <c r="D27" s="15"/>
      <c r="E27" s="15" t="s">
        <v>137</v>
      </c>
      <c r="F27" s="15"/>
      <c r="G27" s="15"/>
      <c r="I27" s="15"/>
      <c r="J27" s="15"/>
      <c r="K27" s="15"/>
      <c r="L27" s="15"/>
      <c r="M27" s="24"/>
      <c r="N27" s="15">
        <v>7</v>
      </c>
      <c r="O27" s="15">
        <v>1</v>
      </c>
      <c r="P27" s="15">
        <v>2</v>
      </c>
      <c r="Q27" s="15">
        <v>4</v>
      </c>
      <c r="R27" s="24">
        <v>0</v>
      </c>
      <c r="S27" s="15"/>
      <c r="T27" s="15"/>
      <c r="U27" s="15"/>
      <c r="V27" s="2"/>
      <c r="W27" s="33"/>
      <c r="X27" s="2"/>
      <c r="Y27" s="2"/>
      <c r="Z27" s="2"/>
      <c r="AA27" s="2"/>
      <c r="AB27" s="33"/>
      <c r="AC27" s="34"/>
      <c r="AD27" s="2"/>
      <c r="AE27" s="2"/>
      <c r="AF27" s="17"/>
      <c r="AG27" s="33"/>
    </row>
    <row r="28" spans="1:33" ht="13.5">
      <c r="A28" s="11">
        <v>43197</v>
      </c>
      <c r="B28" s="17" t="s">
        <v>82</v>
      </c>
      <c r="C28" s="31" t="s">
        <v>141</v>
      </c>
      <c r="D28" s="15"/>
      <c r="E28" s="15" t="s">
        <v>137</v>
      </c>
      <c r="F28" s="15"/>
      <c r="G28" s="15"/>
      <c r="I28" s="15"/>
      <c r="J28" s="15"/>
      <c r="K28" s="15"/>
      <c r="L28" s="15"/>
      <c r="M28" s="24"/>
      <c r="N28" s="15">
        <v>5</v>
      </c>
      <c r="O28" s="15">
        <v>3</v>
      </c>
      <c r="P28" s="15">
        <v>2</v>
      </c>
      <c r="Q28" s="15">
        <v>6</v>
      </c>
      <c r="R28" s="24">
        <v>0</v>
      </c>
      <c r="S28" s="15"/>
      <c r="T28" s="15"/>
      <c r="U28" s="15"/>
      <c r="V28" s="2"/>
      <c r="W28" s="33"/>
      <c r="X28" s="2"/>
      <c r="Y28" s="2"/>
      <c r="Z28" s="2"/>
      <c r="AA28" s="2"/>
      <c r="AB28" s="33"/>
      <c r="AC28" s="34"/>
      <c r="AD28" s="2"/>
      <c r="AE28" s="2"/>
      <c r="AF28" s="17"/>
      <c r="AG28" s="33"/>
    </row>
    <row r="29" spans="1:33" ht="13.5">
      <c r="A29" s="11">
        <v>43197</v>
      </c>
      <c r="B29" s="2" t="s">
        <v>142</v>
      </c>
      <c r="C29" s="2" t="s">
        <v>143</v>
      </c>
      <c r="D29" s="15"/>
      <c r="E29" s="15"/>
      <c r="F29" s="15"/>
      <c r="G29" s="15" t="s">
        <v>132</v>
      </c>
      <c r="I29" s="15"/>
      <c r="J29" s="15"/>
      <c r="K29" s="15"/>
      <c r="L29" s="15"/>
      <c r="M29" s="24"/>
      <c r="N29" s="15"/>
      <c r="O29" s="15"/>
      <c r="P29" s="15"/>
      <c r="Q29" s="15"/>
      <c r="R29" s="24"/>
      <c r="S29" s="15">
        <v>5</v>
      </c>
      <c r="T29" s="15">
        <v>2</v>
      </c>
      <c r="U29" s="15">
        <v>7</v>
      </c>
      <c r="V29" s="2">
        <v>2</v>
      </c>
      <c r="W29" s="33">
        <v>5</v>
      </c>
      <c r="X29" s="2"/>
      <c r="Y29" s="2"/>
      <c r="Z29" s="2"/>
      <c r="AA29" s="2"/>
      <c r="AB29" s="33"/>
      <c r="AC29" s="34"/>
      <c r="AD29" s="2"/>
      <c r="AE29" s="2"/>
      <c r="AF29" s="17"/>
      <c r="AG29" s="33"/>
    </row>
    <row r="30" spans="1:33" ht="13.5">
      <c r="A30" s="11">
        <v>43204</v>
      </c>
      <c r="B30" s="2" t="s">
        <v>144</v>
      </c>
      <c r="C30" s="31" t="s">
        <v>145</v>
      </c>
      <c r="D30" s="15"/>
      <c r="E30" s="15" t="s">
        <v>136</v>
      </c>
      <c r="F30" s="15"/>
      <c r="G30" s="15"/>
      <c r="I30" s="15"/>
      <c r="J30" s="15"/>
      <c r="K30" s="15"/>
      <c r="L30" s="15"/>
      <c r="M30" s="24"/>
      <c r="N30" s="15">
        <v>5</v>
      </c>
      <c r="O30" s="15">
        <v>7</v>
      </c>
      <c r="P30" s="15">
        <v>9</v>
      </c>
      <c r="Q30" s="15">
        <v>3</v>
      </c>
      <c r="R30" s="24">
        <v>4</v>
      </c>
      <c r="S30" s="15"/>
      <c r="T30" s="15"/>
      <c r="U30" s="15"/>
      <c r="V30" s="2"/>
      <c r="W30" s="33"/>
      <c r="X30" s="2"/>
      <c r="Y30" s="2"/>
      <c r="Z30" s="2"/>
      <c r="AA30" s="2"/>
      <c r="AB30" s="33"/>
      <c r="AC30" s="34"/>
      <c r="AD30" s="2"/>
      <c r="AE30" s="2"/>
      <c r="AF30" s="17"/>
      <c r="AG30" s="33"/>
    </row>
    <row r="31" spans="1:33" ht="13.5">
      <c r="A31" s="11">
        <v>43204</v>
      </c>
      <c r="B31" s="2" t="s">
        <v>146</v>
      </c>
      <c r="C31" s="31" t="s">
        <v>147</v>
      </c>
      <c r="D31" s="15"/>
      <c r="E31" s="15" t="s">
        <v>132</v>
      </c>
      <c r="F31" s="15"/>
      <c r="G31" s="15"/>
      <c r="I31" s="15"/>
      <c r="J31" s="15"/>
      <c r="K31" s="15"/>
      <c r="L31" s="15"/>
      <c r="M31" s="24"/>
      <c r="N31" s="15"/>
      <c r="O31" s="15"/>
      <c r="P31" s="15"/>
      <c r="Q31" s="15"/>
      <c r="R31" s="24"/>
      <c r="S31" s="15">
        <v>4</v>
      </c>
      <c r="T31" s="15">
        <v>0</v>
      </c>
      <c r="U31" s="15">
        <v>4</v>
      </c>
      <c r="V31" s="2">
        <v>0</v>
      </c>
      <c r="W31" s="33">
        <v>6</v>
      </c>
      <c r="X31" s="2"/>
      <c r="Y31" s="2"/>
      <c r="Z31" s="2"/>
      <c r="AA31" s="2"/>
      <c r="AB31" s="33"/>
      <c r="AC31" s="34"/>
      <c r="AD31" s="2"/>
      <c r="AE31" s="2"/>
      <c r="AF31" s="17"/>
      <c r="AG31" s="33"/>
    </row>
    <row r="32" spans="1:33" ht="13.5">
      <c r="A32" s="11">
        <v>43205</v>
      </c>
      <c r="B32" s="17" t="s">
        <v>82</v>
      </c>
      <c r="C32" s="2" t="s">
        <v>148</v>
      </c>
      <c r="D32" s="15"/>
      <c r="E32" s="15" t="s">
        <v>132</v>
      </c>
      <c r="F32" s="15"/>
      <c r="G32" s="15" t="s">
        <v>149</v>
      </c>
      <c r="I32" s="15">
        <v>1</v>
      </c>
      <c r="J32" s="15">
        <v>0</v>
      </c>
      <c r="K32" s="15">
        <v>2</v>
      </c>
      <c r="L32" s="15">
        <v>0</v>
      </c>
      <c r="M32" s="24">
        <v>1</v>
      </c>
      <c r="N32" s="15">
        <v>2</v>
      </c>
      <c r="O32" s="15">
        <v>0</v>
      </c>
      <c r="P32" s="15">
        <v>0</v>
      </c>
      <c r="Q32" s="15">
        <v>1</v>
      </c>
      <c r="R32" s="24">
        <v>0</v>
      </c>
      <c r="S32" s="15">
        <v>1</v>
      </c>
      <c r="T32" s="15">
        <v>1</v>
      </c>
      <c r="U32" s="15">
        <v>3</v>
      </c>
      <c r="V32" s="2">
        <v>1</v>
      </c>
      <c r="W32" s="33">
        <v>0</v>
      </c>
      <c r="X32" s="2">
        <v>1</v>
      </c>
      <c r="Y32" s="2">
        <v>6</v>
      </c>
      <c r="Z32" s="2">
        <v>3</v>
      </c>
      <c r="AA32" s="2">
        <v>5</v>
      </c>
      <c r="AB32" s="33">
        <v>0</v>
      </c>
      <c r="AC32" s="34"/>
      <c r="AD32" s="2"/>
      <c r="AE32" s="2"/>
      <c r="AF32" s="17"/>
      <c r="AG32" s="33"/>
    </row>
    <row r="33" spans="1:33" ht="13.5">
      <c r="A33" s="11">
        <v>43218</v>
      </c>
      <c r="B33" s="2" t="s">
        <v>146</v>
      </c>
      <c r="C33" s="2" t="s">
        <v>150</v>
      </c>
      <c r="D33" s="15"/>
      <c r="E33" s="15" t="s">
        <v>132</v>
      </c>
      <c r="F33" s="15"/>
      <c r="G33" s="15" t="s">
        <v>151</v>
      </c>
      <c r="I33" s="15"/>
      <c r="J33" s="15"/>
      <c r="K33" s="15"/>
      <c r="L33" s="15"/>
      <c r="M33" s="24"/>
      <c r="N33" s="15">
        <v>2</v>
      </c>
      <c r="O33" s="15">
        <v>4</v>
      </c>
      <c r="P33" s="15">
        <v>2</v>
      </c>
      <c r="Q33" s="15">
        <v>5</v>
      </c>
      <c r="R33" s="24">
        <v>1</v>
      </c>
      <c r="S33" s="15">
        <v>3</v>
      </c>
      <c r="T33" s="15">
        <v>5</v>
      </c>
      <c r="U33" s="15">
        <v>2</v>
      </c>
      <c r="V33" s="2">
        <v>6</v>
      </c>
      <c r="W33" s="33">
        <v>3</v>
      </c>
      <c r="X33" s="2"/>
      <c r="Y33" s="2"/>
      <c r="Z33" s="2"/>
      <c r="AA33" s="2"/>
      <c r="AB33" s="33"/>
      <c r="AC33" s="34"/>
      <c r="AD33" s="2"/>
      <c r="AE33" s="2"/>
      <c r="AF33" s="17"/>
      <c r="AG33" s="33"/>
    </row>
    <row r="34" spans="1:33" ht="13.5">
      <c r="A34" s="11">
        <v>43268</v>
      </c>
      <c r="B34" s="2" t="s">
        <v>152</v>
      </c>
      <c r="C34" s="2" t="s">
        <v>153</v>
      </c>
      <c r="D34" s="15"/>
      <c r="E34" s="15"/>
      <c r="F34" s="15"/>
      <c r="G34" s="15" t="s">
        <v>60</v>
      </c>
      <c r="I34" s="15">
        <v>4</v>
      </c>
      <c r="J34" s="15">
        <v>0</v>
      </c>
      <c r="K34" s="15">
        <v>3</v>
      </c>
      <c r="L34" s="15">
        <v>0</v>
      </c>
      <c r="M34" s="24">
        <v>2</v>
      </c>
      <c r="N34" s="15">
        <v>2</v>
      </c>
      <c r="O34" s="15">
        <v>1</v>
      </c>
      <c r="P34" s="15">
        <v>1</v>
      </c>
      <c r="Q34" s="15">
        <v>2</v>
      </c>
      <c r="R34" s="24">
        <v>1</v>
      </c>
      <c r="S34" s="15"/>
      <c r="T34" s="15"/>
      <c r="U34" s="15"/>
      <c r="V34" s="2"/>
      <c r="W34" s="33"/>
      <c r="X34" s="2"/>
      <c r="Y34" s="2"/>
      <c r="Z34" s="2"/>
      <c r="AA34" s="2"/>
      <c r="AB34" s="33"/>
      <c r="AC34" s="34"/>
      <c r="AD34" s="2"/>
      <c r="AE34" s="2"/>
      <c r="AF34" s="17"/>
      <c r="AG34" s="33"/>
    </row>
    <row r="35" spans="1:33" ht="13.5">
      <c r="A35" s="11">
        <v>43295</v>
      </c>
      <c r="B35" s="2" t="s">
        <v>154</v>
      </c>
      <c r="C35" s="2" t="s">
        <v>155</v>
      </c>
      <c r="D35" s="15"/>
      <c r="E35" s="15" t="s">
        <v>156</v>
      </c>
      <c r="F35" s="15"/>
      <c r="G35" s="15" t="s">
        <v>157</v>
      </c>
      <c r="I35" s="15">
        <v>2</v>
      </c>
      <c r="J35" s="15">
        <v>0</v>
      </c>
      <c r="K35" s="15">
        <v>0</v>
      </c>
      <c r="L35" s="15">
        <v>0</v>
      </c>
      <c r="M35" s="24">
        <v>0</v>
      </c>
      <c r="N35" s="15">
        <v>2</v>
      </c>
      <c r="O35" s="15">
        <v>4</v>
      </c>
      <c r="P35" s="15">
        <v>3</v>
      </c>
      <c r="Q35" s="15">
        <v>4</v>
      </c>
      <c r="R35" s="24">
        <v>2</v>
      </c>
      <c r="S35" s="15">
        <v>2</v>
      </c>
      <c r="T35" s="15">
        <v>0</v>
      </c>
      <c r="U35" s="15">
        <v>2</v>
      </c>
      <c r="V35" s="2">
        <v>0</v>
      </c>
      <c r="W35" s="33">
        <v>0</v>
      </c>
      <c r="X35" s="2"/>
      <c r="Y35" s="2"/>
      <c r="Z35" s="2"/>
      <c r="AA35" s="2"/>
      <c r="AB35" s="33"/>
      <c r="AC35" s="34"/>
      <c r="AD35" s="2"/>
      <c r="AE35" s="2"/>
      <c r="AF35" s="17"/>
      <c r="AG35" s="33"/>
    </row>
    <row r="36" spans="1:33" ht="13.5">
      <c r="A36" s="11">
        <v>43297</v>
      </c>
      <c r="B36" s="2" t="s">
        <v>139</v>
      </c>
      <c r="C36" s="2" t="s">
        <v>158</v>
      </c>
      <c r="D36" s="15"/>
      <c r="E36" s="15" t="s">
        <v>156</v>
      </c>
      <c r="F36" s="15"/>
      <c r="G36" s="15" t="s">
        <v>159</v>
      </c>
      <c r="I36" s="15">
        <v>3</v>
      </c>
      <c r="J36" s="15">
        <v>3</v>
      </c>
      <c r="K36" s="15">
        <v>1</v>
      </c>
      <c r="L36" s="15">
        <v>5</v>
      </c>
      <c r="M36" s="24">
        <v>1</v>
      </c>
      <c r="N36" s="15">
        <v>3</v>
      </c>
      <c r="O36" s="15">
        <v>1</v>
      </c>
      <c r="P36" s="15">
        <v>1</v>
      </c>
      <c r="Q36" s="15">
        <v>1</v>
      </c>
      <c r="R36" s="24">
        <v>2</v>
      </c>
      <c r="S36" s="15">
        <v>2</v>
      </c>
      <c r="T36" s="15">
        <v>2</v>
      </c>
      <c r="U36" s="15"/>
      <c r="V36" s="2"/>
      <c r="W36" s="33"/>
      <c r="X36" s="2"/>
      <c r="Y36" s="2"/>
      <c r="Z36" s="2"/>
      <c r="AA36" s="2"/>
      <c r="AB36" s="33"/>
      <c r="AC36" s="34"/>
      <c r="AD36" s="2"/>
      <c r="AE36" s="2"/>
      <c r="AF36" s="17"/>
      <c r="AG36" s="33"/>
    </row>
    <row r="37" spans="1:33" ht="13.5">
      <c r="A37" s="11">
        <v>43302</v>
      </c>
      <c r="B37" s="2" t="s">
        <v>160</v>
      </c>
      <c r="C37" s="31" t="s">
        <v>161</v>
      </c>
      <c r="D37" s="15"/>
      <c r="E37" s="15" t="s">
        <v>156</v>
      </c>
      <c r="F37" s="15"/>
      <c r="G37" s="15" t="s">
        <v>151</v>
      </c>
      <c r="I37" s="15"/>
      <c r="J37" s="15"/>
      <c r="K37" s="15"/>
      <c r="L37" s="15"/>
      <c r="M37" s="24"/>
      <c r="N37" s="15">
        <v>4</v>
      </c>
      <c r="O37" s="15">
        <v>0</v>
      </c>
      <c r="P37" s="15">
        <v>3</v>
      </c>
      <c r="Q37" s="15">
        <v>0</v>
      </c>
      <c r="R37" s="24">
        <v>0</v>
      </c>
      <c r="S37" s="15">
        <v>1</v>
      </c>
      <c r="T37" s="15">
        <v>3</v>
      </c>
      <c r="U37" s="15">
        <v>6</v>
      </c>
      <c r="V37" s="2">
        <v>0</v>
      </c>
      <c r="W37" s="33">
        <v>1</v>
      </c>
      <c r="X37" s="2"/>
      <c r="Y37" s="2"/>
      <c r="Z37" s="2"/>
      <c r="AA37" s="2"/>
      <c r="AB37" s="33"/>
      <c r="AC37" s="34"/>
      <c r="AD37" s="2"/>
      <c r="AE37" s="2"/>
      <c r="AF37" s="17"/>
      <c r="AG37" s="33"/>
    </row>
    <row r="38" spans="1:33" ht="13.5">
      <c r="A38" s="11">
        <v>43303</v>
      </c>
      <c r="B38" s="2" t="s">
        <v>162</v>
      </c>
      <c r="C38" s="2" t="s">
        <v>163</v>
      </c>
      <c r="D38" s="15" t="s">
        <v>164</v>
      </c>
      <c r="E38" s="15"/>
      <c r="F38" s="15"/>
      <c r="G38" s="15" t="s">
        <v>151</v>
      </c>
      <c r="I38" s="15"/>
      <c r="J38" s="15"/>
      <c r="K38" s="15"/>
      <c r="L38" s="15"/>
      <c r="M38" s="24"/>
      <c r="N38" s="15">
        <v>5</v>
      </c>
      <c r="O38" s="15">
        <v>1</v>
      </c>
      <c r="P38" s="15">
        <v>3</v>
      </c>
      <c r="Q38" s="15">
        <v>4</v>
      </c>
      <c r="R38" s="24">
        <v>3</v>
      </c>
      <c r="S38" s="15">
        <v>1</v>
      </c>
      <c r="T38" s="15">
        <v>3</v>
      </c>
      <c r="U38" s="15">
        <v>3</v>
      </c>
      <c r="V38" s="2">
        <v>1</v>
      </c>
      <c r="W38" s="33">
        <v>0</v>
      </c>
      <c r="X38" s="2"/>
      <c r="Y38" s="2"/>
      <c r="Z38" s="2"/>
      <c r="AA38" s="2"/>
      <c r="AB38" s="33"/>
      <c r="AC38" s="34"/>
      <c r="AD38" s="2"/>
      <c r="AE38" s="2"/>
      <c r="AF38" s="17"/>
      <c r="AG38" s="33"/>
    </row>
    <row r="39" spans="1:33" ht="13.5">
      <c r="A39" s="11">
        <v>43303</v>
      </c>
      <c r="B39" s="2" t="s">
        <v>117</v>
      </c>
      <c r="C39" s="31" t="s">
        <v>165</v>
      </c>
      <c r="D39" s="15"/>
      <c r="E39" s="15" t="s">
        <v>59</v>
      </c>
      <c r="F39" s="15"/>
      <c r="G39" s="15"/>
      <c r="I39" s="15">
        <v>5</v>
      </c>
      <c r="J39" s="15">
        <v>5</v>
      </c>
      <c r="K39" s="15">
        <v>6</v>
      </c>
      <c r="L39" s="15">
        <v>9</v>
      </c>
      <c r="M39" s="24">
        <v>5</v>
      </c>
      <c r="N39" s="15"/>
      <c r="O39" s="15"/>
      <c r="P39" s="15"/>
      <c r="Q39" s="15"/>
      <c r="R39" s="24"/>
      <c r="S39" s="15"/>
      <c r="T39" s="15"/>
      <c r="U39" s="15"/>
      <c r="V39" s="2"/>
      <c r="W39" s="33"/>
      <c r="X39" s="2"/>
      <c r="Y39" s="2"/>
      <c r="Z39" s="2"/>
      <c r="AA39" s="2"/>
      <c r="AB39" s="33"/>
      <c r="AC39" s="34"/>
      <c r="AD39" s="2"/>
      <c r="AE39" s="2"/>
      <c r="AF39" s="17"/>
      <c r="AG39" s="33"/>
    </row>
    <row r="40" spans="1:33" ht="13.5">
      <c r="A40" s="11">
        <v>43331</v>
      </c>
      <c r="B40" s="2" t="s">
        <v>144</v>
      </c>
      <c r="C40" s="31" t="s">
        <v>166</v>
      </c>
      <c r="D40" s="15"/>
      <c r="E40" s="15" t="s">
        <v>59</v>
      </c>
      <c r="F40" s="15"/>
      <c r="G40" s="15"/>
      <c r="I40" s="15">
        <v>7</v>
      </c>
      <c r="J40" s="15">
        <v>2</v>
      </c>
      <c r="K40" s="15">
        <v>5</v>
      </c>
      <c r="L40" s="15">
        <v>4</v>
      </c>
      <c r="M40" s="24">
        <v>4</v>
      </c>
      <c r="N40" s="15"/>
      <c r="O40" s="15"/>
      <c r="P40" s="15"/>
      <c r="Q40" s="15"/>
      <c r="R40" s="24"/>
      <c r="S40" s="15"/>
      <c r="T40" s="15"/>
      <c r="U40" s="15"/>
      <c r="V40" s="2"/>
      <c r="W40" s="33"/>
      <c r="X40" s="2"/>
      <c r="Y40" s="2"/>
      <c r="Z40" s="2"/>
      <c r="AA40" s="2"/>
      <c r="AB40" s="33"/>
      <c r="AC40" s="34"/>
      <c r="AD40" s="2"/>
      <c r="AE40" s="2"/>
      <c r="AF40" s="17"/>
      <c r="AG40" s="33"/>
    </row>
    <row r="41" spans="1:33" ht="13.5">
      <c r="A41" s="11">
        <v>43358</v>
      </c>
      <c r="B41" s="2" t="s">
        <v>167</v>
      </c>
      <c r="C41" s="2" t="s">
        <v>168</v>
      </c>
      <c r="D41" s="15" t="s">
        <v>136</v>
      </c>
      <c r="E41" s="15"/>
      <c r="F41" s="15"/>
      <c r="G41" s="15"/>
      <c r="I41" s="15"/>
      <c r="J41" s="15"/>
      <c r="K41" s="15"/>
      <c r="L41" s="15"/>
      <c r="M41" s="24"/>
      <c r="N41" s="15">
        <v>3</v>
      </c>
      <c r="O41" s="15">
        <v>2</v>
      </c>
      <c r="P41" s="15">
        <v>5</v>
      </c>
      <c r="Q41" s="15">
        <v>2</v>
      </c>
      <c r="R41" s="24">
        <v>3</v>
      </c>
      <c r="S41" s="15"/>
      <c r="T41" s="15"/>
      <c r="U41" s="15"/>
      <c r="V41" s="2"/>
      <c r="W41" s="33"/>
      <c r="X41" s="2"/>
      <c r="Y41" s="2"/>
      <c r="Z41" s="2"/>
      <c r="AA41" s="2"/>
      <c r="AB41" s="33"/>
      <c r="AC41" s="34"/>
      <c r="AD41" s="2"/>
      <c r="AE41" s="2"/>
      <c r="AF41" s="17"/>
      <c r="AG41" s="33"/>
    </row>
    <row r="42" spans="1:33" ht="13.5">
      <c r="A42" s="11">
        <v>43358</v>
      </c>
      <c r="B42" s="2" t="s">
        <v>117</v>
      </c>
      <c r="C42" s="31" t="s">
        <v>169</v>
      </c>
      <c r="D42" s="15"/>
      <c r="E42" s="15" t="s">
        <v>170</v>
      </c>
      <c r="F42" s="15"/>
      <c r="G42" s="15"/>
      <c r="I42" s="15"/>
      <c r="J42" s="15"/>
      <c r="K42" s="15"/>
      <c r="L42" s="15"/>
      <c r="M42" s="24"/>
      <c r="N42" s="15"/>
      <c r="O42" s="15"/>
      <c r="P42" s="15"/>
      <c r="Q42" s="15"/>
      <c r="R42" s="24"/>
      <c r="S42" s="15">
        <v>5</v>
      </c>
      <c r="T42" s="15">
        <v>0</v>
      </c>
      <c r="U42" s="15">
        <v>4</v>
      </c>
      <c r="V42" s="2">
        <v>3</v>
      </c>
      <c r="W42" s="33">
        <v>3</v>
      </c>
      <c r="X42" s="2"/>
      <c r="Y42" s="2"/>
      <c r="Z42" s="2"/>
      <c r="AA42" s="2"/>
      <c r="AB42" s="33"/>
      <c r="AC42" s="34"/>
      <c r="AD42" s="2"/>
      <c r="AE42" s="2"/>
      <c r="AF42" s="17"/>
      <c r="AG42" s="33"/>
    </row>
    <row r="43" spans="8:33" ht="13.5">
      <c r="H43" t="s">
        <v>30</v>
      </c>
      <c r="I43" s="1">
        <f aca="true" t="shared" si="0" ref="I43:AG43">SUM(I7:I42)</f>
        <v>63</v>
      </c>
      <c r="J43" s="1">
        <f t="shared" si="0"/>
        <v>16</v>
      </c>
      <c r="K43" s="1">
        <f t="shared" si="0"/>
        <v>44</v>
      </c>
      <c r="L43" s="1">
        <f t="shared" si="0"/>
        <v>44</v>
      </c>
      <c r="M43" s="1">
        <f t="shared" si="0"/>
        <v>46</v>
      </c>
      <c r="N43" s="1">
        <f t="shared" si="0"/>
        <v>80</v>
      </c>
      <c r="O43" s="1">
        <f t="shared" si="0"/>
        <v>47</v>
      </c>
      <c r="P43" s="1">
        <f t="shared" si="0"/>
        <v>55</v>
      </c>
      <c r="Q43" s="1">
        <f t="shared" si="0"/>
        <v>65</v>
      </c>
      <c r="R43" s="1">
        <f t="shared" si="0"/>
        <v>29</v>
      </c>
      <c r="S43" s="1">
        <f t="shared" si="0"/>
        <v>39</v>
      </c>
      <c r="T43" s="1">
        <f t="shared" si="0"/>
        <v>23</v>
      </c>
      <c r="U43" s="1">
        <f t="shared" si="0"/>
        <v>45</v>
      </c>
      <c r="V43" s="1">
        <f t="shared" si="0"/>
        <v>28</v>
      </c>
      <c r="W43" s="1">
        <f t="shared" si="0"/>
        <v>31</v>
      </c>
      <c r="X43" s="1">
        <f t="shared" si="0"/>
        <v>22</v>
      </c>
      <c r="Y43" s="1">
        <f t="shared" si="0"/>
        <v>13</v>
      </c>
      <c r="Z43" s="1">
        <f t="shared" si="0"/>
        <v>23</v>
      </c>
      <c r="AA43" s="1">
        <f t="shared" si="0"/>
        <v>22</v>
      </c>
      <c r="AB43" s="1">
        <f t="shared" si="0"/>
        <v>11</v>
      </c>
      <c r="AC43" s="1">
        <f t="shared" si="0"/>
        <v>0</v>
      </c>
      <c r="AD43" s="1">
        <f t="shared" si="0"/>
        <v>0</v>
      </c>
      <c r="AE43" s="1">
        <f t="shared" si="0"/>
        <v>0</v>
      </c>
      <c r="AF43" s="1">
        <f t="shared" si="0"/>
        <v>0</v>
      </c>
      <c r="AG43" s="1">
        <f t="shared" si="0"/>
        <v>0</v>
      </c>
    </row>
  </sheetData>
  <sheetProtection/>
  <mergeCells count="5">
    <mergeCell ref="AC5:AG5"/>
    <mergeCell ref="I5:M5"/>
    <mergeCell ref="N5:R5"/>
    <mergeCell ref="S5:W5"/>
    <mergeCell ref="X5:AB5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30" sqref="G30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0.12</v>
      </c>
    </row>
    <row r="3" spans="3:4" ht="13.5">
      <c r="C3" s="3" t="s">
        <v>37</v>
      </c>
      <c r="D3">
        <f>(G4+H4+I4+J4+K4)/(F4+K4)</f>
        <v>0.15384615384615385</v>
      </c>
    </row>
    <row r="4" spans="2:17" s="1" customFormat="1" ht="13.5">
      <c r="B4" s="49" t="s">
        <v>78</v>
      </c>
      <c r="E4" s="1">
        <f aca="true" t="shared" si="0" ref="E4:Q4">SUM(E6:E18)</f>
        <v>26</v>
      </c>
      <c r="F4" s="1">
        <f t="shared" si="0"/>
        <v>25</v>
      </c>
      <c r="G4" s="1">
        <f t="shared" si="0"/>
        <v>2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1</v>
      </c>
      <c r="M4" s="1">
        <f t="shared" si="0"/>
        <v>1</v>
      </c>
      <c r="N4" s="1">
        <f t="shared" si="0"/>
        <v>1</v>
      </c>
      <c r="O4" s="1">
        <f t="shared" si="0"/>
        <v>0</v>
      </c>
      <c r="P4" s="1">
        <f t="shared" si="0"/>
        <v>3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42974</v>
      </c>
      <c r="C6" s="17" t="s">
        <v>75</v>
      </c>
      <c r="D6" s="2" t="s">
        <v>76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42980</v>
      </c>
      <c r="C7" s="17" t="s">
        <v>79</v>
      </c>
      <c r="D7" s="2" t="s">
        <v>80</v>
      </c>
      <c r="E7" s="2">
        <v>2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43183</v>
      </c>
      <c r="C8" s="2" t="s">
        <v>138</v>
      </c>
      <c r="D8" s="2" t="s">
        <v>119</v>
      </c>
      <c r="E8" s="2">
        <v>3</v>
      </c>
      <c r="F8" s="2">
        <v>3</v>
      </c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43190</v>
      </c>
      <c r="C9" s="2" t="s">
        <v>139</v>
      </c>
      <c r="D9" s="31" t="s">
        <v>140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43204</v>
      </c>
      <c r="C10" s="2" t="s">
        <v>144</v>
      </c>
      <c r="D10" s="31" t="s">
        <v>145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43204</v>
      </c>
      <c r="C11" s="2" t="s">
        <v>146</v>
      </c>
      <c r="D11" s="31" t="s">
        <v>147</v>
      </c>
      <c r="E11" s="2">
        <v>3</v>
      </c>
      <c r="F11" s="2">
        <v>2</v>
      </c>
      <c r="G11" s="2"/>
      <c r="H11" s="2">
        <v>1</v>
      </c>
      <c r="I11" s="2"/>
      <c r="J11" s="2"/>
      <c r="K11" s="2">
        <v>1</v>
      </c>
      <c r="L11" s="2">
        <v>1</v>
      </c>
      <c r="M11" s="2"/>
      <c r="N11" s="2"/>
      <c r="O11" s="2"/>
      <c r="P11" s="2"/>
      <c r="Q11" s="2"/>
    </row>
    <row r="12" spans="2:17" s="1" customFormat="1" ht="13.5">
      <c r="B12" s="11">
        <v>43205</v>
      </c>
      <c r="C12" s="17" t="s">
        <v>82</v>
      </c>
      <c r="D12" s="2" t="s">
        <v>148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43218</v>
      </c>
      <c r="C13" s="2" t="s">
        <v>146</v>
      </c>
      <c r="D13" s="2" t="s">
        <v>150</v>
      </c>
      <c r="E13" s="2">
        <v>3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>
        <v>2</v>
      </c>
      <c r="Q13" s="2"/>
    </row>
    <row r="14" spans="2:17" s="1" customFormat="1" ht="13.5">
      <c r="B14" s="11">
        <v>43268</v>
      </c>
      <c r="C14" s="2" t="s">
        <v>152</v>
      </c>
      <c r="D14" s="2" t="s">
        <v>153</v>
      </c>
      <c r="E14" s="2">
        <v>2</v>
      </c>
      <c r="F14" s="2">
        <v>2</v>
      </c>
      <c r="G14" s="2"/>
      <c r="H14" s="2"/>
      <c r="I14" s="2"/>
      <c r="J14" s="2"/>
      <c r="K14" s="2"/>
      <c r="L14" s="2"/>
      <c r="M14" s="2"/>
      <c r="N14" s="2">
        <v>1</v>
      </c>
      <c r="O14" s="2"/>
      <c r="P14" s="2"/>
      <c r="Q14" s="2"/>
    </row>
    <row r="15" spans="2:17" s="1" customFormat="1" ht="13.5">
      <c r="B15" s="11">
        <v>43295</v>
      </c>
      <c r="C15" s="2" t="s">
        <v>154</v>
      </c>
      <c r="D15" s="2" t="s">
        <v>155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43297</v>
      </c>
      <c r="C16" s="2" t="s">
        <v>139</v>
      </c>
      <c r="D16" s="2" t="s">
        <v>158</v>
      </c>
      <c r="E16" s="2">
        <v>3</v>
      </c>
      <c r="F16" s="2">
        <v>3</v>
      </c>
      <c r="G16" s="2"/>
      <c r="H16" s="2"/>
      <c r="I16" s="2"/>
      <c r="J16" s="2"/>
      <c r="K16" s="2"/>
      <c r="L16" s="2"/>
      <c r="M16" s="2">
        <v>1</v>
      </c>
      <c r="N16" s="2"/>
      <c r="O16" s="2"/>
      <c r="P16" s="2"/>
      <c r="Q16" s="2"/>
    </row>
    <row r="17" spans="2:17" s="1" customFormat="1" ht="13.5">
      <c r="B17" s="11">
        <v>43303</v>
      </c>
      <c r="C17" s="2" t="s">
        <v>117</v>
      </c>
      <c r="D17" s="31" t="s">
        <v>165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43331</v>
      </c>
      <c r="C18" s="2" t="s">
        <v>144</v>
      </c>
      <c r="D18" s="31" t="s">
        <v>166</v>
      </c>
      <c r="E18" s="2">
        <v>3</v>
      </c>
      <c r="F18" s="2">
        <v>3</v>
      </c>
      <c r="G18" s="2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2:17" s="1" customFormat="1" ht="13.5">
      <c r="B4" s="49" t="s">
        <v>96</v>
      </c>
      <c r="E4" s="1">
        <f aca="true" t="shared" si="0" ref="E4:Q4">SUM(E6:E6)</f>
        <v>1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43205</v>
      </c>
      <c r="C6" s="17" t="s">
        <v>82</v>
      </c>
      <c r="D6" s="2" t="s">
        <v>148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33" sqref="J33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  <col min="5" max="5" width="9.375" style="0" bestFit="1" customWidth="1"/>
  </cols>
  <sheetData>
    <row r="2" spans="3:4" ht="13.5">
      <c r="C2" s="3" t="s">
        <v>12</v>
      </c>
      <c r="D2">
        <f>(G4+H4+I4+J4)/F4</f>
        <v>0.6</v>
      </c>
    </row>
    <row r="3" spans="3:4" ht="13.5">
      <c r="C3" s="3" t="s">
        <v>37</v>
      </c>
      <c r="D3">
        <f>(G4+H4+I4+J4+K4)/(F4+K4)</f>
        <v>0.6666666666666666</v>
      </c>
    </row>
    <row r="4" spans="3:17" s="1" customFormat="1" ht="13.5">
      <c r="C4" s="51" t="s">
        <v>97</v>
      </c>
      <c r="E4" s="1">
        <f aca="true" t="shared" si="0" ref="E4:Q4">SUM(E6:E9)</f>
        <v>6</v>
      </c>
      <c r="F4" s="1">
        <f t="shared" si="0"/>
        <v>5</v>
      </c>
      <c r="G4" s="1">
        <f t="shared" si="0"/>
        <v>3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43183</v>
      </c>
      <c r="C6" s="2" t="s">
        <v>134</v>
      </c>
      <c r="D6" s="2" t="s">
        <v>135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1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>
        <v>43204</v>
      </c>
      <c r="C7" s="2" t="s">
        <v>144</v>
      </c>
      <c r="D7" s="31" t="s">
        <v>145</v>
      </c>
      <c r="E7" s="2">
        <v>2</v>
      </c>
      <c r="F7" s="2">
        <v>2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43204</v>
      </c>
      <c r="C8" s="2" t="s">
        <v>146</v>
      </c>
      <c r="D8" s="31" t="s">
        <v>147</v>
      </c>
      <c r="E8" s="2">
        <v>2</v>
      </c>
      <c r="F8" s="2">
        <v>2</v>
      </c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43205</v>
      </c>
      <c r="C9" s="17" t="s">
        <v>82</v>
      </c>
      <c r="D9" s="2" t="s">
        <v>148</v>
      </c>
      <c r="E9" s="2">
        <v>1</v>
      </c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35</v>
      </c>
      <c r="D3">
        <f>(G4+H4+I4+J4+K4)/(F4+K4)</f>
        <v>0</v>
      </c>
    </row>
    <row r="4" spans="2:17" s="1" customFormat="1" ht="13.5">
      <c r="B4" s="49" t="s">
        <v>98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2:17" s="1" customFormat="1" ht="13.5">
      <c r="B4" s="49" t="s">
        <v>99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C14" sqref="C14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0.25</v>
      </c>
    </row>
    <row r="3" spans="3:4" ht="13.5">
      <c r="C3" s="3" t="s">
        <v>35</v>
      </c>
      <c r="D3">
        <f>(G4+H4+I4+J4+K4)/(F4+K4)</f>
        <v>0.25</v>
      </c>
    </row>
    <row r="4" spans="2:17" s="1" customFormat="1" ht="13.5">
      <c r="B4" s="48" t="s">
        <v>171</v>
      </c>
      <c r="E4" s="1">
        <f aca="true" t="shared" si="0" ref="E4:L4">SUM(E6:E72)</f>
        <v>4</v>
      </c>
      <c r="F4" s="1">
        <f t="shared" si="0"/>
        <v>4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>SUM(M6:M72)</f>
        <v>1</v>
      </c>
      <c r="N4" s="1">
        <f>SUM(N6:N72)</f>
        <v>0</v>
      </c>
      <c r="O4" s="1">
        <f>SUM(O6:O72)</f>
        <v>0</v>
      </c>
      <c r="P4" s="1">
        <f>SUM(P6:P72)</f>
        <v>2</v>
      </c>
      <c r="Q4" s="1">
        <f>SUM(Q6:Q72)</f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43197</v>
      </c>
      <c r="C6" s="2" t="s">
        <v>142</v>
      </c>
      <c r="D6" s="2" t="s">
        <v>143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43204</v>
      </c>
      <c r="C7" s="2" t="s">
        <v>146</v>
      </c>
      <c r="D7" s="31" t="s">
        <v>147</v>
      </c>
      <c r="E7" s="2">
        <v>2</v>
      </c>
      <c r="F7" s="2">
        <v>2</v>
      </c>
      <c r="G7" s="2">
        <v>1</v>
      </c>
      <c r="H7" s="2"/>
      <c r="I7" s="2"/>
      <c r="J7" s="2"/>
      <c r="K7" s="2"/>
      <c r="L7" s="2"/>
      <c r="M7" s="2">
        <v>1</v>
      </c>
      <c r="N7" s="2"/>
      <c r="O7" s="2"/>
      <c r="P7" s="2">
        <v>1</v>
      </c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24" sqref="N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C48" sqref="C48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0.3103448275862069</v>
      </c>
    </row>
    <row r="3" spans="3:4" ht="13.5">
      <c r="C3" s="3" t="s">
        <v>35</v>
      </c>
      <c r="D3">
        <f>(G4+H4+I4+J4+K4)/(F4+K4)</f>
        <v>0.4444444444444444</v>
      </c>
    </row>
    <row r="4" spans="2:17" s="1" customFormat="1" ht="13.5">
      <c r="B4" s="47" t="s">
        <v>65</v>
      </c>
      <c r="E4" s="1">
        <f aca="true" t="shared" si="0" ref="E4:Q4">SUM(E6:E40)</f>
        <v>110</v>
      </c>
      <c r="F4" s="1">
        <f t="shared" si="0"/>
        <v>87</v>
      </c>
      <c r="G4" s="1">
        <f t="shared" si="0"/>
        <v>15</v>
      </c>
      <c r="H4" s="1">
        <f t="shared" si="0"/>
        <v>9</v>
      </c>
      <c r="I4" s="1">
        <f t="shared" si="0"/>
        <v>1</v>
      </c>
      <c r="J4" s="1">
        <f t="shared" si="0"/>
        <v>2</v>
      </c>
      <c r="K4" s="1">
        <f t="shared" si="0"/>
        <v>21</v>
      </c>
      <c r="L4" s="1">
        <f t="shared" si="0"/>
        <v>4</v>
      </c>
      <c r="M4" s="1">
        <f t="shared" si="0"/>
        <v>21</v>
      </c>
      <c r="N4" s="1">
        <f t="shared" si="0"/>
        <v>7</v>
      </c>
      <c r="O4" s="1">
        <f t="shared" si="0"/>
        <v>0</v>
      </c>
      <c r="P4" s="1">
        <f t="shared" si="0"/>
        <v>12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3</v>
      </c>
      <c r="F6" s="2">
        <v>1</v>
      </c>
      <c r="G6" s="2"/>
      <c r="H6" s="2"/>
      <c r="I6" s="2"/>
      <c r="J6" s="2"/>
      <c r="K6" s="2">
        <v>2</v>
      </c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42973</v>
      </c>
      <c r="C7" s="2" t="s">
        <v>72</v>
      </c>
      <c r="D7" s="2" t="s">
        <v>73</v>
      </c>
      <c r="E7" s="2">
        <v>3</v>
      </c>
      <c r="F7" s="2">
        <v>3</v>
      </c>
      <c r="G7" s="2">
        <v>1</v>
      </c>
      <c r="H7" s="2">
        <v>1</v>
      </c>
      <c r="I7" s="2"/>
      <c r="J7" s="2"/>
      <c r="K7" s="2"/>
      <c r="L7" s="2"/>
      <c r="M7" s="2">
        <v>1</v>
      </c>
      <c r="N7" s="2"/>
      <c r="O7" s="2"/>
      <c r="P7" s="2"/>
      <c r="Q7" s="2"/>
    </row>
    <row r="8" spans="2:17" s="1" customFormat="1" ht="13.5">
      <c r="B8" s="11">
        <v>42974</v>
      </c>
      <c r="C8" s="17" t="s">
        <v>75</v>
      </c>
      <c r="D8" s="2" t="s">
        <v>76</v>
      </c>
      <c r="E8" s="2">
        <v>2</v>
      </c>
      <c r="F8" s="2">
        <v>2</v>
      </c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42980</v>
      </c>
      <c r="C9" s="17" t="s">
        <v>79</v>
      </c>
      <c r="D9" s="2" t="s">
        <v>80</v>
      </c>
      <c r="E9" s="2">
        <v>4</v>
      </c>
      <c r="F9" s="2">
        <v>3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</row>
    <row r="10" spans="2:17" s="1" customFormat="1" ht="13.5">
      <c r="B10" s="11">
        <v>42980</v>
      </c>
      <c r="C10" s="17" t="s">
        <v>82</v>
      </c>
      <c r="D10" s="2" t="s">
        <v>83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42988</v>
      </c>
      <c r="C11" s="17" t="s">
        <v>86</v>
      </c>
      <c r="D11" s="2" t="s">
        <v>87</v>
      </c>
      <c r="E11" s="2">
        <v>2</v>
      </c>
      <c r="F11" s="2">
        <v>1</v>
      </c>
      <c r="G11" s="2"/>
      <c r="H11" s="2"/>
      <c r="I11" s="2"/>
      <c r="J11" s="2"/>
      <c r="K11" s="2"/>
      <c r="L11" s="2"/>
      <c r="M11" s="2"/>
      <c r="N11" s="2">
        <v>1</v>
      </c>
      <c r="O11" s="2"/>
      <c r="P11" s="2"/>
      <c r="Q11" s="2"/>
    </row>
    <row r="12" spans="2:17" s="1" customFormat="1" ht="13.5">
      <c r="B12" s="11">
        <v>42988</v>
      </c>
      <c r="C12" s="17" t="s">
        <v>100</v>
      </c>
      <c r="D12" s="2" t="s">
        <v>101</v>
      </c>
      <c r="E12" s="2">
        <v>3</v>
      </c>
      <c r="F12" s="2">
        <v>2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43016</v>
      </c>
      <c r="C13" s="17" t="s">
        <v>103</v>
      </c>
      <c r="D13" s="2" t="s">
        <v>104</v>
      </c>
      <c r="E13" s="2">
        <v>3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43016</v>
      </c>
      <c r="C14" s="17" t="s">
        <v>107</v>
      </c>
      <c r="D14" s="2" t="s">
        <v>108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43017</v>
      </c>
      <c r="C15" s="17" t="s">
        <v>75</v>
      </c>
      <c r="D15" s="2" t="s">
        <v>109</v>
      </c>
      <c r="E15" s="2">
        <v>4</v>
      </c>
      <c r="F15" s="2">
        <v>4</v>
      </c>
      <c r="G15" s="2">
        <v>1</v>
      </c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43023</v>
      </c>
      <c r="C16" s="17" t="s">
        <v>111</v>
      </c>
      <c r="D16" s="2" t="s">
        <v>112</v>
      </c>
      <c r="E16" s="2">
        <v>3</v>
      </c>
      <c r="F16" s="2">
        <v>2</v>
      </c>
      <c r="G16" s="2"/>
      <c r="H16" s="2"/>
      <c r="I16" s="2"/>
      <c r="J16" s="2"/>
      <c r="K16" s="2">
        <v>1</v>
      </c>
      <c r="L16" s="2"/>
      <c r="M16" s="2">
        <v>1</v>
      </c>
      <c r="N16" s="2">
        <v>1</v>
      </c>
      <c r="O16" s="2"/>
      <c r="P16" s="2"/>
      <c r="Q16" s="2"/>
    </row>
    <row r="17" spans="2:17" s="1" customFormat="1" ht="13.5">
      <c r="B17" s="11">
        <v>43050</v>
      </c>
      <c r="C17" s="17" t="s">
        <v>117</v>
      </c>
      <c r="D17" s="2" t="s">
        <v>118</v>
      </c>
      <c r="E17" s="2">
        <v>3</v>
      </c>
      <c r="F17" s="2">
        <v>3</v>
      </c>
      <c r="G17" s="2">
        <v>1</v>
      </c>
      <c r="H17" s="2"/>
      <c r="I17" s="2"/>
      <c r="J17" s="2"/>
      <c r="K17" s="2"/>
      <c r="L17" s="2"/>
      <c r="M17" s="2"/>
      <c r="N17" s="2">
        <v>1</v>
      </c>
      <c r="O17" s="2"/>
      <c r="P17" s="2"/>
      <c r="Q17" s="2"/>
    </row>
    <row r="18" spans="2:17" s="1" customFormat="1" ht="13.5">
      <c r="B18" s="11">
        <v>43050</v>
      </c>
      <c r="C18" s="2" t="s">
        <v>72</v>
      </c>
      <c r="D18" s="2" t="s">
        <v>119</v>
      </c>
      <c r="E18" s="2">
        <v>4</v>
      </c>
      <c r="F18" s="2">
        <v>4</v>
      </c>
      <c r="G18" s="2">
        <v>1</v>
      </c>
      <c r="H18" s="2">
        <v>2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43163</v>
      </c>
      <c r="C19" s="17" t="s">
        <v>121</v>
      </c>
      <c r="D19" s="2" t="s">
        <v>122</v>
      </c>
      <c r="E19" s="2">
        <v>3</v>
      </c>
      <c r="F19" s="2">
        <v>3</v>
      </c>
      <c r="G19" s="2">
        <v>1</v>
      </c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</row>
    <row r="20" spans="2:17" s="1" customFormat="1" ht="13.5">
      <c r="B20" s="11">
        <v>43163</v>
      </c>
      <c r="C20" s="17" t="s">
        <v>121</v>
      </c>
      <c r="D20" s="2" t="s">
        <v>124</v>
      </c>
      <c r="E20" s="2">
        <v>5</v>
      </c>
      <c r="F20" s="2">
        <v>5</v>
      </c>
      <c r="G20" s="2">
        <v>1</v>
      </c>
      <c r="H20" s="2"/>
      <c r="I20" s="2"/>
      <c r="J20" s="2"/>
      <c r="K20" s="2"/>
      <c r="L20" s="2"/>
      <c r="M20" s="2">
        <v>1</v>
      </c>
      <c r="N20" s="2">
        <v>1</v>
      </c>
      <c r="O20" s="2"/>
      <c r="P20" s="2">
        <v>1</v>
      </c>
      <c r="Q20" s="2"/>
    </row>
    <row r="21" spans="2:17" s="1" customFormat="1" ht="13.5">
      <c r="B21" s="11">
        <v>43176</v>
      </c>
      <c r="C21" s="2" t="s">
        <v>126</v>
      </c>
      <c r="D21" s="2" t="s">
        <v>127</v>
      </c>
      <c r="E21" s="2">
        <v>3</v>
      </c>
      <c r="F21" s="2">
        <v>3</v>
      </c>
      <c r="G21" s="2"/>
      <c r="H21" s="2">
        <v>1</v>
      </c>
      <c r="I21" s="2">
        <v>1</v>
      </c>
      <c r="J21" s="2"/>
      <c r="K21" s="2"/>
      <c r="L21" s="2"/>
      <c r="M21" s="2">
        <v>1</v>
      </c>
      <c r="N21" s="2"/>
      <c r="O21" s="2"/>
      <c r="P21" s="2"/>
      <c r="Q21" s="2"/>
    </row>
    <row r="22" spans="2:17" s="1" customFormat="1" ht="13.5">
      <c r="B22" s="11">
        <v>43176</v>
      </c>
      <c r="C22" s="2" t="s">
        <v>130</v>
      </c>
      <c r="D22" s="2" t="s">
        <v>131</v>
      </c>
      <c r="E22" s="2">
        <v>3</v>
      </c>
      <c r="F22" s="2">
        <v>1</v>
      </c>
      <c r="G22" s="2"/>
      <c r="H22" s="2"/>
      <c r="I22" s="2"/>
      <c r="J22" s="2"/>
      <c r="K22" s="2">
        <v>2</v>
      </c>
      <c r="L22" s="2"/>
      <c r="M22" s="2">
        <v>1</v>
      </c>
      <c r="N22" s="2">
        <v>1</v>
      </c>
      <c r="O22" s="2"/>
      <c r="P22" s="2"/>
      <c r="Q22" s="2"/>
    </row>
    <row r="23" spans="2:17" s="1" customFormat="1" ht="13.5">
      <c r="B23" s="11">
        <v>43183</v>
      </c>
      <c r="C23" s="2" t="s">
        <v>134</v>
      </c>
      <c r="D23" s="2" t="s">
        <v>135</v>
      </c>
      <c r="E23" s="2">
        <v>3</v>
      </c>
      <c r="F23" s="2">
        <v>0</v>
      </c>
      <c r="G23" s="2"/>
      <c r="H23" s="2"/>
      <c r="I23" s="2"/>
      <c r="J23" s="2"/>
      <c r="K23" s="2">
        <v>3</v>
      </c>
      <c r="L23" s="2"/>
      <c r="M23" s="2">
        <v>3</v>
      </c>
      <c r="N23" s="2"/>
      <c r="O23" s="2"/>
      <c r="P23" s="2"/>
      <c r="Q23" s="2"/>
    </row>
    <row r="24" spans="2:17" s="1" customFormat="1" ht="13.5">
      <c r="B24" s="11">
        <v>43183</v>
      </c>
      <c r="C24" s="2" t="s">
        <v>138</v>
      </c>
      <c r="D24" s="2" t="s">
        <v>119</v>
      </c>
      <c r="E24" s="2">
        <v>3</v>
      </c>
      <c r="F24" s="2">
        <v>3</v>
      </c>
      <c r="G24" s="2">
        <v>2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43190</v>
      </c>
      <c r="C25" s="2" t="s">
        <v>139</v>
      </c>
      <c r="D25" s="31" t="s">
        <v>140</v>
      </c>
      <c r="E25" s="2">
        <v>4</v>
      </c>
      <c r="F25" s="2">
        <v>3</v>
      </c>
      <c r="G25" s="2">
        <v>1</v>
      </c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</row>
    <row r="26" spans="2:17" s="1" customFormat="1" ht="13.5">
      <c r="B26" s="11">
        <v>43197</v>
      </c>
      <c r="C26" s="17" t="s">
        <v>82</v>
      </c>
      <c r="D26" s="31" t="s">
        <v>141</v>
      </c>
      <c r="E26" s="2">
        <v>3</v>
      </c>
      <c r="F26" s="2">
        <v>3</v>
      </c>
      <c r="G26" s="2">
        <v>1</v>
      </c>
      <c r="H26" s="2">
        <v>1</v>
      </c>
      <c r="I26" s="2"/>
      <c r="J26" s="2"/>
      <c r="K26" s="2"/>
      <c r="L26" s="2"/>
      <c r="M26" s="2">
        <v>1</v>
      </c>
      <c r="N26" s="2"/>
      <c r="O26" s="2"/>
      <c r="P26" s="2">
        <v>1</v>
      </c>
      <c r="Q26" s="2"/>
    </row>
    <row r="27" spans="2:17" s="1" customFormat="1" ht="13.5">
      <c r="B27" s="11">
        <v>43197</v>
      </c>
      <c r="C27" s="2" t="s">
        <v>142</v>
      </c>
      <c r="D27" s="2" t="s">
        <v>143</v>
      </c>
      <c r="E27" s="2">
        <v>3</v>
      </c>
      <c r="F27" s="2">
        <v>1</v>
      </c>
      <c r="G27" s="2"/>
      <c r="H27" s="2"/>
      <c r="I27" s="2"/>
      <c r="J27" s="2">
        <v>1</v>
      </c>
      <c r="K27" s="2">
        <v>2</v>
      </c>
      <c r="L27" s="2">
        <v>1</v>
      </c>
      <c r="M27" s="2">
        <v>2</v>
      </c>
      <c r="N27" s="2"/>
      <c r="O27" s="2"/>
      <c r="P27" s="2"/>
      <c r="Q27" s="2"/>
    </row>
    <row r="28" spans="2:17" s="1" customFormat="1" ht="13.5">
      <c r="B28" s="11">
        <v>43204</v>
      </c>
      <c r="C28" s="2" t="s">
        <v>144</v>
      </c>
      <c r="D28" s="31" t="s">
        <v>145</v>
      </c>
      <c r="E28" s="2">
        <v>3</v>
      </c>
      <c r="F28" s="2">
        <v>3</v>
      </c>
      <c r="G28" s="2">
        <v>1</v>
      </c>
      <c r="H28" s="2"/>
      <c r="I28" s="2"/>
      <c r="J28" s="2"/>
      <c r="K28" s="2"/>
      <c r="L28" s="2"/>
      <c r="M28" s="2">
        <v>1</v>
      </c>
      <c r="N28" s="2">
        <v>1</v>
      </c>
      <c r="O28" s="2"/>
      <c r="P28" s="2"/>
      <c r="Q28" s="2"/>
    </row>
    <row r="29" spans="2:17" s="1" customFormat="1" ht="13.5">
      <c r="B29" s="11">
        <v>43204</v>
      </c>
      <c r="C29" s="2" t="s">
        <v>146</v>
      </c>
      <c r="D29" s="31" t="s">
        <v>147</v>
      </c>
      <c r="E29" s="2">
        <v>3</v>
      </c>
      <c r="F29" s="2">
        <v>2</v>
      </c>
      <c r="G29" s="2"/>
      <c r="H29" s="2"/>
      <c r="I29" s="2"/>
      <c r="J29" s="2"/>
      <c r="K29" s="2">
        <v>1</v>
      </c>
      <c r="L29" s="2"/>
      <c r="M29" s="2"/>
      <c r="N29" s="2"/>
      <c r="O29" s="2"/>
      <c r="P29" s="2">
        <v>2</v>
      </c>
      <c r="Q29" s="2"/>
    </row>
    <row r="30" spans="2:17" s="1" customFormat="1" ht="13.5">
      <c r="B30" s="11">
        <v>43205</v>
      </c>
      <c r="C30" s="17" t="s">
        <v>82</v>
      </c>
      <c r="D30" s="2" t="s">
        <v>148</v>
      </c>
      <c r="E30" s="2">
        <v>2</v>
      </c>
      <c r="F30" s="2">
        <v>2</v>
      </c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/>
    </row>
    <row r="31" spans="2:17" s="1" customFormat="1" ht="13.5">
      <c r="B31" s="11">
        <v>43218</v>
      </c>
      <c r="C31" s="2" t="s">
        <v>146</v>
      </c>
      <c r="D31" s="2" t="s">
        <v>150</v>
      </c>
      <c r="E31" s="2">
        <v>3</v>
      </c>
      <c r="F31" s="2">
        <v>1</v>
      </c>
      <c r="G31" s="2"/>
      <c r="H31" s="2">
        <v>1</v>
      </c>
      <c r="I31" s="2"/>
      <c r="J31" s="2"/>
      <c r="K31" s="2">
        <v>2</v>
      </c>
      <c r="L31" s="2"/>
      <c r="M31" s="2">
        <v>2</v>
      </c>
      <c r="N31" s="2"/>
      <c r="O31" s="2"/>
      <c r="P31" s="2"/>
      <c r="Q31" s="2"/>
    </row>
    <row r="32" spans="2:17" s="1" customFormat="1" ht="13.5">
      <c r="B32" s="11">
        <v>43268</v>
      </c>
      <c r="C32" s="2" t="s">
        <v>152</v>
      </c>
      <c r="D32" s="2" t="s">
        <v>153</v>
      </c>
      <c r="E32" s="2">
        <v>4</v>
      </c>
      <c r="F32" s="2">
        <v>2</v>
      </c>
      <c r="G32" s="2">
        <v>1</v>
      </c>
      <c r="H32" s="2"/>
      <c r="I32" s="2"/>
      <c r="J32" s="2"/>
      <c r="K32" s="2">
        <v>2</v>
      </c>
      <c r="L32" s="2"/>
      <c r="M32" s="2">
        <v>1</v>
      </c>
      <c r="N32" s="2"/>
      <c r="O32" s="2"/>
      <c r="P32" s="2"/>
      <c r="Q32" s="2"/>
    </row>
    <row r="33" spans="2:17" s="1" customFormat="1" ht="13.5">
      <c r="B33" s="11">
        <v>43295</v>
      </c>
      <c r="C33" s="2" t="s">
        <v>154</v>
      </c>
      <c r="D33" s="2" t="s">
        <v>155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</row>
    <row r="34" spans="2:17" s="1" customFormat="1" ht="13.5">
      <c r="B34" s="11">
        <v>43297</v>
      </c>
      <c r="C34" s="2" t="s">
        <v>139</v>
      </c>
      <c r="D34" s="2" t="s">
        <v>158</v>
      </c>
      <c r="E34" s="2">
        <v>3</v>
      </c>
      <c r="F34" s="2">
        <v>2</v>
      </c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  <c r="Q34" s="2"/>
    </row>
    <row r="35" spans="2:17" s="1" customFormat="1" ht="13.5">
      <c r="B35" s="11">
        <v>43302</v>
      </c>
      <c r="C35" s="2" t="s">
        <v>160</v>
      </c>
      <c r="D35" s="31" t="s">
        <v>161</v>
      </c>
      <c r="E35" s="2">
        <v>3</v>
      </c>
      <c r="F35" s="2">
        <v>2</v>
      </c>
      <c r="G35" s="2"/>
      <c r="H35" s="2">
        <v>1</v>
      </c>
      <c r="I35" s="2"/>
      <c r="J35" s="2"/>
      <c r="K35" s="2">
        <v>1</v>
      </c>
      <c r="L35" s="2"/>
      <c r="M35" s="2">
        <v>1</v>
      </c>
      <c r="N35" s="2"/>
      <c r="O35" s="2"/>
      <c r="P35" s="2"/>
      <c r="Q35" s="2"/>
    </row>
    <row r="36" spans="2:17" s="1" customFormat="1" ht="13.5">
      <c r="B36" s="11">
        <v>43303</v>
      </c>
      <c r="C36" s="2" t="s">
        <v>162</v>
      </c>
      <c r="D36" s="2" t="s">
        <v>163</v>
      </c>
      <c r="E36" s="2">
        <v>4</v>
      </c>
      <c r="F36" s="2">
        <v>4</v>
      </c>
      <c r="G36" s="2"/>
      <c r="H36" s="2">
        <v>2</v>
      </c>
      <c r="I36" s="2"/>
      <c r="J36" s="2">
        <v>1</v>
      </c>
      <c r="K36" s="2"/>
      <c r="L36" s="2">
        <v>2</v>
      </c>
      <c r="M36" s="2">
        <v>3</v>
      </c>
      <c r="N36" s="2"/>
      <c r="O36" s="2"/>
      <c r="P36" s="2"/>
      <c r="Q36" s="2">
        <v>1</v>
      </c>
    </row>
    <row r="37" spans="2:17" s="1" customFormat="1" ht="13.5">
      <c r="B37" s="11">
        <v>43303</v>
      </c>
      <c r="C37" s="2" t="s">
        <v>117</v>
      </c>
      <c r="D37" s="31" t="s">
        <v>165</v>
      </c>
      <c r="E37" s="2">
        <v>3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2"/>
    </row>
    <row r="38" spans="2:17" s="1" customFormat="1" ht="13.5">
      <c r="B38" s="11">
        <v>43331</v>
      </c>
      <c r="C38" s="2" t="s">
        <v>144</v>
      </c>
      <c r="D38" s="31" t="s">
        <v>166</v>
      </c>
      <c r="E38" s="2">
        <v>3</v>
      </c>
      <c r="F38" s="2">
        <v>3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>
        <v>1</v>
      </c>
      <c r="Q38" s="2"/>
    </row>
    <row r="39" spans="2:17" s="1" customFormat="1" ht="13.5">
      <c r="B39" s="11">
        <v>43358</v>
      </c>
      <c r="C39" s="2" t="s">
        <v>167</v>
      </c>
      <c r="D39" s="2" t="s">
        <v>168</v>
      </c>
      <c r="E39" s="2">
        <v>3</v>
      </c>
      <c r="F39" s="2">
        <v>1</v>
      </c>
      <c r="G39" s="2"/>
      <c r="H39" s="2"/>
      <c r="I39" s="2"/>
      <c r="J39" s="2"/>
      <c r="K39" s="2">
        <v>2</v>
      </c>
      <c r="L39" s="2">
        <v>1</v>
      </c>
      <c r="M39" s="2">
        <v>1</v>
      </c>
      <c r="N39" s="2"/>
      <c r="O39" s="2"/>
      <c r="P39" s="2"/>
      <c r="Q39" s="2"/>
    </row>
    <row r="40" spans="2:17" s="1" customFormat="1" ht="13.5">
      <c r="B40" s="11">
        <v>43358</v>
      </c>
      <c r="C40" s="2" t="s">
        <v>117</v>
      </c>
      <c r="D40" s="31" t="s">
        <v>169</v>
      </c>
      <c r="E40" s="2">
        <v>3</v>
      </c>
      <c r="F40" s="2">
        <v>3</v>
      </c>
      <c r="G40" s="2"/>
      <c r="H40" s="2"/>
      <c r="I40" s="2"/>
      <c r="J40" s="2"/>
      <c r="K40" s="2"/>
      <c r="L40" s="2"/>
      <c r="M40" s="2"/>
      <c r="N40" s="2"/>
      <c r="O40" s="2"/>
      <c r="P40" s="2">
        <v>3</v>
      </c>
      <c r="Q40" s="2"/>
    </row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G6" sqref="G6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37</v>
      </c>
      <c r="D3" t="e">
        <f>(G4+H4+I4+J4+K4)/(F4+K4)</f>
        <v>#DIV/0!</v>
      </c>
    </row>
    <row r="4" spans="2:17" s="1" customFormat="1" ht="13.5">
      <c r="B4" s="49" t="s">
        <v>90</v>
      </c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1">
      <pane ySplit="5" topLeftCell="A25" activePane="bottomLeft" state="frozen"/>
      <selection pane="topLeft" activeCell="A1" sqref="A1"/>
      <selection pane="bottomLeft" activeCell="C42" sqref="C42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0.4</v>
      </c>
    </row>
    <row r="3" spans="3:4" ht="13.5">
      <c r="C3" s="3" t="s">
        <v>35</v>
      </c>
      <c r="D3">
        <f>(G4+H4+I4+J4+K4)/(F4+K4)</f>
        <v>0.43564356435643564</v>
      </c>
    </row>
    <row r="4" spans="2:17" s="1" customFormat="1" ht="13.5">
      <c r="B4" s="49" t="s">
        <v>91</v>
      </c>
      <c r="E4" s="1">
        <f aca="true" t="shared" si="0" ref="E4:Q4">SUM(E6:E40)</f>
        <v>105</v>
      </c>
      <c r="F4" s="1">
        <f t="shared" si="0"/>
        <v>95</v>
      </c>
      <c r="G4" s="1">
        <f t="shared" si="0"/>
        <v>32</v>
      </c>
      <c r="H4" s="1">
        <f t="shared" si="0"/>
        <v>2</v>
      </c>
      <c r="I4" s="1">
        <f t="shared" si="0"/>
        <v>2</v>
      </c>
      <c r="J4" s="1">
        <f t="shared" si="0"/>
        <v>2</v>
      </c>
      <c r="K4" s="1">
        <f t="shared" si="0"/>
        <v>6</v>
      </c>
      <c r="L4" s="1">
        <f t="shared" si="0"/>
        <v>17</v>
      </c>
      <c r="M4" s="1">
        <f t="shared" si="0"/>
        <v>16</v>
      </c>
      <c r="N4" s="1">
        <f t="shared" si="0"/>
        <v>11</v>
      </c>
      <c r="O4" s="1">
        <f t="shared" si="0"/>
        <v>1</v>
      </c>
      <c r="P4" s="1">
        <f t="shared" si="0"/>
        <v>5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3</v>
      </c>
      <c r="F6" s="2">
        <v>2</v>
      </c>
      <c r="G6" s="2">
        <v>2</v>
      </c>
      <c r="H6" s="2"/>
      <c r="I6" s="2"/>
      <c r="J6" s="2"/>
      <c r="K6" s="2">
        <v>1</v>
      </c>
      <c r="L6" s="2"/>
      <c r="M6" s="2">
        <v>2</v>
      </c>
      <c r="N6" s="2"/>
      <c r="O6" s="2"/>
      <c r="P6" s="2"/>
      <c r="Q6" s="2"/>
    </row>
    <row r="7" spans="2:17" s="1" customFormat="1" ht="13.5">
      <c r="B7" s="11">
        <v>42973</v>
      </c>
      <c r="C7" s="2" t="s">
        <v>72</v>
      </c>
      <c r="D7" s="2" t="s">
        <v>73</v>
      </c>
      <c r="E7" s="2">
        <v>3</v>
      </c>
      <c r="F7" s="2">
        <v>3</v>
      </c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</row>
    <row r="8" spans="2:17" s="1" customFormat="1" ht="13.5">
      <c r="B8" s="11">
        <v>42974</v>
      </c>
      <c r="C8" s="17" t="s">
        <v>75</v>
      </c>
      <c r="D8" s="2" t="s">
        <v>76</v>
      </c>
      <c r="E8" s="2">
        <v>2</v>
      </c>
      <c r="F8" s="2">
        <v>2</v>
      </c>
      <c r="G8" s="2">
        <v>1</v>
      </c>
      <c r="H8" s="2"/>
      <c r="I8" s="2"/>
      <c r="J8" s="2"/>
      <c r="K8" s="2"/>
      <c r="L8" s="2"/>
      <c r="M8" s="2">
        <v>1</v>
      </c>
      <c r="N8" s="2"/>
      <c r="O8" s="2"/>
      <c r="P8" s="2"/>
      <c r="Q8" s="2"/>
    </row>
    <row r="9" spans="2:17" s="1" customFormat="1" ht="13.5">
      <c r="B9" s="11">
        <v>42980</v>
      </c>
      <c r="C9" s="17" t="s">
        <v>82</v>
      </c>
      <c r="D9" s="2" t="s">
        <v>83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42988</v>
      </c>
      <c r="C10" s="17" t="s">
        <v>86</v>
      </c>
      <c r="D10" s="2" t="s">
        <v>87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42988</v>
      </c>
      <c r="C11" s="17" t="s">
        <v>100</v>
      </c>
      <c r="D11" s="2" t="s">
        <v>101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43016</v>
      </c>
      <c r="C12" s="17" t="s">
        <v>103</v>
      </c>
      <c r="D12" s="2" t="s">
        <v>104</v>
      </c>
      <c r="E12" s="2">
        <v>2</v>
      </c>
      <c r="F12" s="2">
        <v>2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43016</v>
      </c>
      <c r="C13" s="17" t="s">
        <v>107</v>
      </c>
      <c r="D13" s="2" t="s">
        <v>108</v>
      </c>
      <c r="E13" s="2">
        <v>3</v>
      </c>
      <c r="F13" s="2">
        <v>3</v>
      </c>
      <c r="G13" s="2">
        <v>2</v>
      </c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</row>
    <row r="14" spans="2:17" s="1" customFormat="1" ht="13.5">
      <c r="B14" s="11">
        <v>43017</v>
      </c>
      <c r="C14" s="17" t="s">
        <v>75</v>
      </c>
      <c r="D14" s="2" t="s">
        <v>109</v>
      </c>
      <c r="E14" s="2">
        <v>4</v>
      </c>
      <c r="F14" s="2">
        <v>4</v>
      </c>
      <c r="G14" s="2">
        <v>2</v>
      </c>
      <c r="H14" s="2"/>
      <c r="I14" s="2"/>
      <c r="J14" s="2"/>
      <c r="K14" s="2"/>
      <c r="L14" s="2"/>
      <c r="M14" s="2">
        <v>1</v>
      </c>
      <c r="N14" s="2"/>
      <c r="O14" s="2"/>
      <c r="P14" s="2"/>
      <c r="Q14" s="2"/>
    </row>
    <row r="15" spans="2:17" s="1" customFormat="1" ht="13.5">
      <c r="B15" s="11">
        <v>43023</v>
      </c>
      <c r="C15" s="17" t="s">
        <v>111</v>
      </c>
      <c r="D15" s="2" t="s">
        <v>112</v>
      </c>
      <c r="E15" s="2">
        <v>3</v>
      </c>
      <c r="F15" s="2">
        <v>2</v>
      </c>
      <c r="G15" s="2">
        <v>1</v>
      </c>
      <c r="H15" s="2"/>
      <c r="I15" s="2">
        <v>1</v>
      </c>
      <c r="J15" s="2"/>
      <c r="K15" s="2"/>
      <c r="L15" s="2">
        <v>2</v>
      </c>
      <c r="M15" s="2">
        <v>1</v>
      </c>
      <c r="N15" s="2"/>
      <c r="O15" s="2"/>
      <c r="P15" s="2"/>
      <c r="Q15" s="2">
        <v>1</v>
      </c>
    </row>
    <row r="16" spans="2:17" s="1" customFormat="1" ht="13.5">
      <c r="B16" s="11">
        <v>43044</v>
      </c>
      <c r="C16" s="17" t="s">
        <v>113</v>
      </c>
      <c r="D16" s="2" t="s">
        <v>114</v>
      </c>
      <c r="E16" s="2">
        <v>3</v>
      </c>
      <c r="F16" s="2">
        <v>2</v>
      </c>
      <c r="G16" s="2"/>
      <c r="H16" s="2"/>
      <c r="I16" s="2"/>
      <c r="J16" s="2"/>
      <c r="K16" s="2">
        <v>1</v>
      </c>
      <c r="L16" s="2"/>
      <c r="M16" s="2"/>
      <c r="N16" s="2">
        <v>1</v>
      </c>
      <c r="O16" s="2"/>
      <c r="P16" s="2">
        <v>1</v>
      </c>
      <c r="Q16" s="2"/>
    </row>
    <row r="17" spans="2:17" s="1" customFormat="1" ht="13.5">
      <c r="B17" s="11">
        <v>43050</v>
      </c>
      <c r="C17" s="17" t="s">
        <v>117</v>
      </c>
      <c r="D17" s="2" t="s">
        <v>118</v>
      </c>
      <c r="E17" s="2">
        <v>2</v>
      </c>
      <c r="F17" s="2">
        <v>1</v>
      </c>
      <c r="G17" s="2"/>
      <c r="H17" s="2"/>
      <c r="I17" s="2"/>
      <c r="J17" s="2"/>
      <c r="K17" s="2">
        <v>1</v>
      </c>
      <c r="L17" s="2"/>
      <c r="M17" s="2">
        <v>1</v>
      </c>
      <c r="N17" s="2"/>
      <c r="O17" s="2"/>
      <c r="P17" s="2">
        <v>1</v>
      </c>
      <c r="Q17" s="2"/>
    </row>
    <row r="18" spans="2:17" s="1" customFormat="1" ht="13.5">
      <c r="B18" s="11">
        <v>43050</v>
      </c>
      <c r="C18" s="2" t="s">
        <v>72</v>
      </c>
      <c r="D18" s="2" t="s">
        <v>119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43163</v>
      </c>
      <c r="C19" s="17" t="s">
        <v>121</v>
      </c>
      <c r="D19" s="2" t="s">
        <v>122</v>
      </c>
      <c r="E19" s="2">
        <v>3</v>
      </c>
      <c r="F19" s="2">
        <v>3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</row>
    <row r="20" spans="2:17" s="1" customFormat="1" ht="13.5">
      <c r="B20" s="11">
        <v>43163</v>
      </c>
      <c r="C20" s="17" t="s">
        <v>121</v>
      </c>
      <c r="D20" s="2" t="s">
        <v>124</v>
      </c>
      <c r="E20" s="2">
        <v>5</v>
      </c>
      <c r="F20" s="2">
        <v>4</v>
      </c>
      <c r="G20" s="2">
        <v>2</v>
      </c>
      <c r="H20" s="2"/>
      <c r="I20" s="2"/>
      <c r="J20" s="2"/>
      <c r="K20" s="2"/>
      <c r="L20" s="2"/>
      <c r="M20" s="2">
        <v>2</v>
      </c>
      <c r="N20" s="2">
        <v>3</v>
      </c>
      <c r="O20" s="2"/>
      <c r="P20" s="2">
        <v>1</v>
      </c>
      <c r="Q20" s="2"/>
    </row>
    <row r="21" spans="2:17" s="1" customFormat="1" ht="13.5">
      <c r="B21" s="11">
        <v>43176</v>
      </c>
      <c r="C21" s="2" t="s">
        <v>126</v>
      </c>
      <c r="D21" s="2" t="s">
        <v>127</v>
      </c>
      <c r="E21" s="2">
        <v>3</v>
      </c>
      <c r="F21" s="2">
        <v>2</v>
      </c>
      <c r="G21" s="2">
        <v>1</v>
      </c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s="1" customFormat="1" ht="13.5">
      <c r="B22" s="11">
        <v>43176</v>
      </c>
      <c r="C22" s="2" t="s">
        <v>130</v>
      </c>
      <c r="D22" s="2" t="s">
        <v>131</v>
      </c>
      <c r="E22" s="2">
        <v>3</v>
      </c>
      <c r="F22" s="2">
        <v>3</v>
      </c>
      <c r="G22" s="2"/>
      <c r="H22" s="2"/>
      <c r="I22" s="2"/>
      <c r="J22" s="2">
        <v>1</v>
      </c>
      <c r="K22" s="2"/>
      <c r="L22" s="2">
        <v>2</v>
      </c>
      <c r="M22" s="2">
        <v>1</v>
      </c>
      <c r="N22" s="2"/>
      <c r="O22" s="2"/>
      <c r="P22" s="2"/>
      <c r="Q22" s="2"/>
    </row>
    <row r="23" spans="2:17" s="1" customFormat="1" ht="13.5">
      <c r="B23" s="11">
        <v>43183</v>
      </c>
      <c r="C23" s="2" t="s">
        <v>134</v>
      </c>
      <c r="D23" s="2" t="s">
        <v>135</v>
      </c>
      <c r="E23" s="2">
        <v>4</v>
      </c>
      <c r="F23" s="2">
        <v>3</v>
      </c>
      <c r="G23" s="2">
        <v>2</v>
      </c>
      <c r="H23" s="2"/>
      <c r="I23" s="2"/>
      <c r="J23" s="2"/>
      <c r="K23" s="2"/>
      <c r="L23" s="2">
        <v>4</v>
      </c>
      <c r="M23" s="2"/>
      <c r="N23" s="2"/>
      <c r="O23" s="2">
        <v>1</v>
      </c>
      <c r="P23" s="2"/>
      <c r="Q23" s="2"/>
    </row>
    <row r="24" spans="2:17" s="1" customFormat="1" ht="13.5">
      <c r="B24" s="11">
        <v>43183</v>
      </c>
      <c r="C24" s="2" t="s">
        <v>138</v>
      </c>
      <c r="D24" s="2" t="s">
        <v>119</v>
      </c>
      <c r="E24" s="2">
        <v>3</v>
      </c>
      <c r="F24" s="2">
        <v>3</v>
      </c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43190</v>
      </c>
      <c r="C25" s="2" t="s">
        <v>139</v>
      </c>
      <c r="D25" s="31" t="s">
        <v>140</v>
      </c>
      <c r="E25" s="2">
        <v>4</v>
      </c>
      <c r="F25" s="2">
        <v>4</v>
      </c>
      <c r="G25" s="2">
        <v>2</v>
      </c>
      <c r="H25" s="2"/>
      <c r="I25" s="2"/>
      <c r="J25" s="2"/>
      <c r="K25" s="2"/>
      <c r="L25" s="2"/>
      <c r="M25" s="2">
        <v>1</v>
      </c>
      <c r="N25" s="2">
        <v>1</v>
      </c>
      <c r="O25" s="2"/>
      <c r="P25" s="2"/>
      <c r="Q25" s="2"/>
    </row>
    <row r="26" spans="2:17" s="1" customFormat="1" ht="13.5">
      <c r="B26" s="11">
        <v>43197</v>
      </c>
      <c r="C26" s="17" t="s">
        <v>82</v>
      </c>
      <c r="D26" s="31" t="s">
        <v>141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43197</v>
      </c>
      <c r="C27" s="2" t="s">
        <v>142</v>
      </c>
      <c r="D27" s="2" t="s">
        <v>143</v>
      </c>
      <c r="E27" s="2">
        <v>3</v>
      </c>
      <c r="F27" s="2">
        <v>3</v>
      </c>
      <c r="G27" s="2">
        <v>2</v>
      </c>
      <c r="H27" s="2"/>
      <c r="I27" s="2"/>
      <c r="J27" s="2"/>
      <c r="K27" s="2"/>
      <c r="L27" s="2">
        <v>1</v>
      </c>
      <c r="M27" s="2"/>
      <c r="N27" s="2">
        <v>2</v>
      </c>
      <c r="O27" s="2"/>
      <c r="P27" s="2"/>
      <c r="Q27" s="2"/>
    </row>
    <row r="28" spans="2:17" s="1" customFormat="1" ht="13.5">
      <c r="B28" s="11">
        <v>43204</v>
      </c>
      <c r="C28" s="2" t="s">
        <v>144</v>
      </c>
      <c r="D28" s="31" t="s">
        <v>145</v>
      </c>
      <c r="E28" s="2">
        <v>2</v>
      </c>
      <c r="F28" s="2">
        <v>2</v>
      </c>
      <c r="G28" s="2"/>
      <c r="H28" s="2">
        <v>1</v>
      </c>
      <c r="I28" s="2"/>
      <c r="J28" s="2"/>
      <c r="K28" s="2"/>
      <c r="L28" s="2">
        <v>1</v>
      </c>
      <c r="M28" s="2"/>
      <c r="N28" s="2"/>
      <c r="O28" s="2"/>
      <c r="P28" s="2"/>
      <c r="Q28" s="2"/>
    </row>
    <row r="29" spans="2:17" s="1" customFormat="1" ht="13.5">
      <c r="B29" s="11">
        <v>43204</v>
      </c>
      <c r="C29" s="2" t="s">
        <v>146</v>
      </c>
      <c r="D29" s="31" t="s">
        <v>147</v>
      </c>
      <c r="E29" s="2">
        <v>3</v>
      </c>
      <c r="F29" s="2">
        <v>3</v>
      </c>
      <c r="G29" s="2">
        <v>1</v>
      </c>
      <c r="H29" s="2"/>
      <c r="I29" s="2"/>
      <c r="J29" s="2"/>
      <c r="K29" s="2"/>
      <c r="L29" s="2"/>
      <c r="M29" s="2"/>
      <c r="N29" s="2">
        <v>1</v>
      </c>
      <c r="O29" s="2"/>
      <c r="P29" s="2"/>
      <c r="Q29" s="2"/>
    </row>
    <row r="30" spans="2:17" s="1" customFormat="1" ht="13.5">
      <c r="B30" s="11">
        <v>43205</v>
      </c>
      <c r="C30" s="17" t="s">
        <v>82</v>
      </c>
      <c r="D30" s="2" t="s">
        <v>148</v>
      </c>
      <c r="E30" s="2">
        <v>2</v>
      </c>
      <c r="F30" s="2">
        <v>2</v>
      </c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43218</v>
      </c>
      <c r="C31" s="2" t="s">
        <v>146</v>
      </c>
      <c r="D31" s="2" t="s">
        <v>150</v>
      </c>
      <c r="E31" s="2">
        <v>3</v>
      </c>
      <c r="F31" s="2">
        <v>3</v>
      </c>
      <c r="G31" s="2">
        <v>1</v>
      </c>
      <c r="H31" s="2"/>
      <c r="I31" s="2"/>
      <c r="J31" s="2"/>
      <c r="K31" s="2"/>
      <c r="L31" s="2">
        <v>1</v>
      </c>
      <c r="M31" s="2">
        <v>1</v>
      </c>
      <c r="N31" s="2"/>
      <c r="O31" s="2"/>
      <c r="P31" s="2"/>
      <c r="Q31" s="2"/>
    </row>
    <row r="32" spans="2:17" s="1" customFormat="1" ht="13.5">
      <c r="B32" s="11">
        <v>43268</v>
      </c>
      <c r="C32" s="2" t="s">
        <v>152</v>
      </c>
      <c r="D32" s="2" t="s">
        <v>153</v>
      </c>
      <c r="E32" s="2">
        <v>3</v>
      </c>
      <c r="F32" s="2">
        <v>3</v>
      </c>
      <c r="G32" s="2">
        <v>1</v>
      </c>
      <c r="H32" s="2"/>
      <c r="I32" s="2"/>
      <c r="J32" s="2"/>
      <c r="K32" s="2"/>
      <c r="L32" s="2">
        <v>1</v>
      </c>
      <c r="M32" s="2">
        <v>1</v>
      </c>
      <c r="N32" s="2"/>
      <c r="O32" s="2"/>
      <c r="P32" s="2"/>
      <c r="Q32" s="2"/>
    </row>
    <row r="33" spans="2:17" s="1" customFormat="1" ht="13.5">
      <c r="B33" s="11">
        <v>43295</v>
      </c>
      <c r="C33" s="2" t="s">
        <v>154</v>
      </c>
      <c r="D33" s="2" t="s">
        <v>155</v>
      </c>
      <c r="E33" s="2">
        <v>3</v>
      </c>
      <c r="F33" s="2">
        <v>3</v>
      </c>
      <c r="G33" s="2">
        <v>1</v>
      </c>
      <c r="H33" s="2">
        <v>1</v>
      </c>
      <c r="I33" s="2"/>
      <c r="J33" s="2"/>
      <c r="K33" s="2"/>
      <c r="L33" s="2"/>
      <c r="M33" s="2"/>
      <c r="N33" s="2">
        <v>1</v>
      </c>
      <c r="O33" s="2"/>
      <c r="P33" s="2"/>
      <c r="Q33" s="2"/>
    </row>
    <row r="34" spans="2:17" s="1" customFormat="1" ht="13.5">
      <c r="B34" s="11">
        <v>43297</v>
      </c>
      <c r="C34" s="2" t="s">
        <v>139</v>
      </c>
      <c r="D34" s="2" t="s">
        <v>158</v>
      </c>
      <c r="E34" s="2">
        <v>3</v>
      </c>
      <c r="F34" s="2">
        <v>3</v>
      </c>
      <c r="G34" s="2">
        <v>1</v>
      </c>
      <c r="H34" s="2"/>
      <c r="I34" s="2"/>
      <c r="J34" s="2"/>
      <c r="K34" s="2"/>
      <c r="L34" s="2">
        <v>1</v>
      </c>
      <c r="M34" s="2">
        <v>1</v>
      </c>
      <c r="N34" s="2"/>
      <c r="O34" s="2"/>
      <c r="P34" s="2"/>
      <c r="Q34" s="2"/>
    </row>
    <row r="35" spans="2:17" s="1" customFormat="1" ht="13.5">
      <c r="B35" s="11">
        <v>43302</v>
      </c>
      <c r="C35" s="2" t="s">
        <v>160</v>
      </c>
      <c r="D35" s="31" t="s">
        <v>161</v>
      </c>
      <c r="E35" s="2">
        <v>3</v>
      </c>
      <c r="F35" s="2">
        <v>3</v>
      </c>
      <c r="G35" s="2"/>
      <c r="H35" s="2"/>
      <c r="I35" s="2">
        <v>1</v>
      </c>
      <c r="J35" s="2"/>
      <c r="K35" s="2"/>
      <c r="L35" s="2">
        <v>1</v>
      </c>
      <c r="M35" s="2"/>
      <c r="N35" s="2"/>
      <c r="O35" s="2"/>
      <c r="P35" s="2"/>
      <c r="Q35" s="2"/>
    </row>
    <row r="36" spans="2:17" s="1" customFormat="1" ht="13.5">
      <c r="B36" s="11">
        <v>43303</v>
      </c>
      <c r="C36" s="2" t="s">
        <v>162</v>
      </c>
      <c r="D36" s="2" t="s">
        <v>163</v>
      </c>
      <c r="E36" s="2">
        <v>4</v>
      </c>
      <c r="F36" s="2">
        <v>4</v>
      </c>
      <c r="G36" s="2">
        <v>1</v>
      </c>
      <c r="H36" s="2"/>
      <c r="I36" s="2"/>
      <c r="J36" s="2"/>
      <c r="K36" s="2"/>
      <c r="L36" s="2">
        <v>1</v>
      </c>
      <c r="M36" s="2">
        <v>1</v>
      </c>
      <c r="N36" s="2"/>
      <c r="O36" s="2"/>
      <c r="P36" s="2">
        <v>1</v>
      </c>
      <c r="Q36" s="2"/>
    </row>
    <row r="37" spans="2:17" s="1" customFormat="1" ht="13.5">
      <c r="B37" s="11">
        <v>43303</v>
      </c>
      <c r="C37" s="2" t="s">
        <v>117</v>
      </c>
      <c r="D37" s="31" t="s">
        <v>165</v>
      </c>
      <c r="E37" s="2">
        <v>3</v>
      </c>
      <c r="F37" s="2">
        <v>3</v>
      </c>
      <c r="G37" s="2">
        <v>1</v>
      </c>
      <c r="H37" s="2"/>
      <c r="I37" s="2"/>
      <c r="J37" s="2"/>
      <c r="K37" s="2"/>
      <c r="L37" s="2"/>
      <c r="M37" s="2"/>
      <c r="N37" s="2">
        <v>1</v>
      </c>
      <c r="O37" s="2"/>
      <c r="P37" s="2"/>
      <c r="Q37" s="2"/>
    </row>
    <row r="38" spans="2:17" s="1" customFormat="1" ht="13.5">
      <c r="B38" s="11">
        <v>43331</v>
      </c>
      <c r="C38" s="2" t="s">
        <v>144</v>
      </c>
      <c r="D38" s="31" t="s">
        <v>166</v>
      </c>
      <c r="E38" s="2">
        <v>3</v>
      </c>
      <c r="F38" s="2">
        <v>3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43358</v>
      </c>
      <c r="C39" s="2" t="s">
        <v>167</v>
      </c>
      <c r="D39" s="2" t="s">
        <v>168</v>
      </c>
      <c r="E39" s="2">
        <v>3</v>
      </c>
      <c r="F39" s="2">
        <v>1</v>
      </c>
      <c r="G39" s="2"/>
      <c r="H39" s="2"/>
      <c r="I39" s="2"/>
      <c r="J39" s="2">
        <v>1</v>
      </c>
      <c r="K39" s="2">
        <v>2</v>
      </c>
      <c r="L39" s="2">
        <v>2</v>
      </c>
      <c r="M39" s="2"/>
      <c r="N39" s="2"/>
      <c r="O39" s="2"/>
      <c r="P39" s="2"/>
      <c r="Q39" s="2">
        <v>1</v>
      </c>
    </row>
    <row r="40" spans="2:17" s="1" customFormat="1" ht="13.5">
      <c r="B40" s="11">
        <v>43358</v>
      </c>
      <c r="C40" s="2" t="s">
        <v>117</v>
      </c>
      <c r="D40" s="31" t="s">
        <v>169</v>
      </c>
      <c r="E40" s="2">
        <v>3</v>
      </c>
      <c r="F40" s="2">
        <v>2</v>
      </c>
      <c r="G40" s="2">
        <v>2</v>
      </c>
      <c r="H40" s="2"/>
      <c r="I40" s="2"/>
      <c r="J40" s="2"/>
      <c r="K40" s="2"/>
      <c r="L40" s="2"/>
      <c r="M40" s="2"/>
      <c r="N40" s="2">
        <v>1</v>
      </c>
      <c r="O40" s="2"/>
      <c r="P40" s="2"/>
      <c r="Q40" s="2"/>
    </row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1">
      <pane ySplit="5" topLeftCell="A10" activePane="bottomLeft" state="frozen"/>
      <selection pane="topLeft" activeCell="A1" sqref="A1"/>
      <selection pane="bottomLeft" activeCell="C36" sqref="C36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0.14492753623188406</v>
      </c>
    </row>
    <row r="3" spans="3:4" ht="13.5">
      <c r="C3" s="3" t="s">
        <v>35</v>
      </c>
      <c r="D3">
        <f>(G4+H4+I4+J4+K4)/(F4+K4)</f>
        <v>0.20270270270270271</v>
      </c>
    </row>
    <row r="4" spans="2:17" ht="13.5">
      <c r="B4" s="49" t="s">
        <v>71</v>
      </c>
      <c r="E4">
        <f aca="true" t="shared" si="0" ref="E4:Q4">SUM(E6:E40)</f>
        <v>77</v>
      </c>
      <c r="F4">
        <f t="shared" si="0"/>
        <v>69</v>
      </c>
      <c r="G4">
        <f t="shared" si="0"/>
        <v>8</v>
      </c>
      <c r="H4">
        <f t="shared" si="0"/>
        <v>1</v>
      </c>
      <c r="I4">
        <f t="shared" si="0"/>
        <v>0</v>
      </c>
      <c r="J4">
        <f t="shared" si="0"/>
        <v>1</v>
      </c>
      <c r="K4">
        <f t="shared" si="0"/>
        <v>5</v>
      </c>
      <c r="L4">
        <f t="shared" si="0"/>
        <v>3</v>
      </c>
      <c r="M4">
        <f t="shared" si="0"/>
        <v>8</v>
      </c>
      <c r="N4">
        <f t="shared" si="0"/>
        <v>1</v>
      </c>
      <c r="O4">
        <f t="shared" si="0"/>
        <v>2</v>
      </c>
      <c r="P4">
        <f t="shared" si="0"/>
        <v>7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42973</v>
      </c>
      <c r="C7" s="2" t="s">
        <v>72</v>
      </c>
      <c r="D7" s="2" t="s">
        <v>73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/>
      <c r="M7" s="2"/>
      <c r="N7" s="2">
        <v>1</v>
      </c>
      <c r="O7" s="2"/>
      <c r="P7" s="2"/>
      <c r="Q7" s="2"/>
    </row>
    <row r="8" spans="2:17" s="1" customFormat="1" ht="13.5">
      <c r="B8" s="11">
        <v>42974</v>
      </c>
      <c r="C8" s="17" t="s">
        <v>75</v>
      </c>
      <c r="D8" s="2" t="s">
        <v>76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42980</v>
      </c>
      <c r="C9" s="17" t="s">
        <v>79</v>
      </c>
      <c r="D9" s="2" t="s">
        <v>80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42980</v>
      </c>
      <c r="C10" s="17" t="s">
        <v>82</v>
      </c>
      <c r="D10" s="2" t="s">
        <v>83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42988</v>
      </c>
      <c r="C11" s="17" t="s">
        <v>86</v>
      </c>
      <c r="D11" s="2" t="s">
        <v>87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42988</v>
      </c>
      <c r="C12" s="17" t="s">
        <v>100</v>
      </c>
      <c r="D12" s="2" t="s">
        <v>101</v>
      </c>
      <c r="E12" s="2">
        <v>3</v>
      </c>
      <c r="F12" s="2">
        <v>3</v>
      </c>
      <c r="G12" s="2">
        <v>1</v>
      </c>
      <c r="H12" s="2"/>
      <c r="I12" s="2"/>
      <c r="J12" s="2"/>
      <c r="K12" s="2"/>
      <c r="L12" s="2"/>
      <c r="M12" s="2">
        <v>1</v>
      </c>
      <c r="N12" s="2"/>
      <c r="O12" s="2"/>
      <c r="P12" s="2">
        <v>1</v>
      </c>
      <c r="Q12" s="2"/>
    </row>
    <row r="13" spans="2:17" s="1" customFormat="1" ht="13.5">
      <c r="B13" s="11">
        <v>43016</v>
      </c>
      <c r="C13" s="17" t="s">
        <v>103</v>
      </c>
      <c r="D13" s="2" t="s">
        <v>104</v>
      </c>
      <c r="E13" s="2">
        <v>2</v>
      </c>
      <c r="F13" s="2">
        <v>1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</row>
    <row r="14" spans="2:17" s="1" customFormat="1" ht="13.5">
      <c r="B14" s="11">
        <v>43016</v>
      </c>
      <c r="C14" s="17" t="s">
        <v>107</v>
      </c>
      <c r="D14" s="2" t="s">
        <v>108</v>
      </c>
      <c r="E14" s="2">
        <v>2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</row>
    <row r="15" spans="2:17" s="1" customFormat="1" ht="13.5">
      <c r="B15" s="11">
        <v>43017</v>
      </c>
      <c r="C15" s="17" t="s">
        <v>75</v>
      </c>
      <c r="D15" s="2" t="s">
        <v>109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</row>
    <row r="16" spans="2:17" s="1" customFormat="1" ht="13.5">
      <c r="B16" s="11">
        <v>43023</v>
      </c>
      <c r="C16" s="17" t="s">
        <v>111</v>
      </c>
      <c r="D16" s="2" t="s">
        <v>112</v>
      </c>
      <c r="E16" s="2">
        <v>1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43044</v>
      </c>
      <c r="C17" s="17" t="s">
        <v>113</v>
      </c>
      <c r="D17" s="2" t="s">
        <v>114</v>
      </c>
      <c r="E17" s="2">
        <v>2</v>
      </c>
      <c r="F17" s="2">
        <v>2</v>
      </c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43050</v>
      </c>
      <c r="C18" s="17" t="s">
        <v>117</v>
      </c>
      <c r="D18" s="2" t="s">
        <v>118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43163</v>
      </c>
      <c r="C19" s="17" t="s">
        <v>121</v>
      </c>
      <c r="D19" s="2" t="s">
        <v>122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43163</v>
      </c>
      <c r="C20" s="17" t="s">
        <v>121</v>
      </c>
      <c r="D20" s="2" t="s">
        <v>124</v>
      </c>
      <c r="E20" s="2">
        <v>1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>
        <v>43176</v>
      </c>
      <c r="C21" s="2" t="s">
        <v>126</v>
      </c>
      <c r="D21" s="2" t="s">
        <v>127</v>
      </c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>
        <v>43176</v>
      </c>
      <c r="C22" s="2" t="s">
        <v>130</v>
      </c>
      <c r="D22" s="2" t="s">
        <v>131</v>
      </c>
      <c r="E22" s="2">
        <v>3</v>
      </c>
      <c r="F22" s="2">
        <v>1</v>
      </c>
      <c r="G22" s="2"/>
      <c r="H22" s="2"/>
      <c r="I22" s="2"/>
      <c r="J22" s="2"/>
      <c r="K22" s="2">
        <v>2</v>
      </c>
      <c r="L22" s="2"/>
      <c r="M22" s="2">
        <v>1</v>
      </c>
      <c r="N22" s="2"/>
      <c r="O22" s="2"/>
      <c r="P22" s="2"/>
      <c r="Q22" s="2"/>
    </row>
    <row r="23" spans="2:17" s="1" customFormat="1" ht="13.5">
      <c r="B23" s="11">
        <v>43183</v>
      </c>
      <c r="C23" s="2" t="s">
        <v>134</v>
      </c>
      <c r="D23" s="2" t="s">
        <v>135</v>
      </c>
      <c r="E23" s="2">
        <v>3</v>
      </c>
      <c r="F23" s="2">
        <v>2</v>
      </c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</row>
    <row r="24" spans="2:17" s="1" customFormat="1" ht="13.5">
      <c r="B24" s="11">
        <v>43183</v>
      </c>
      <c r="C24" s="2" t="s">
        <v>138</v>
      </c>
      <c r="D24" s="2" t="s">
        <v>119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43190</v>
      </c>
      <c r="C25" s="2" t="s">
        <v>139</v>
      </c>
      <c r="D25" s="31" t="s">
        <v>140</v>
      </c>
      <c r="E25" s="2">
        <v>4</v>
      </c>
      <c r="F25" s="2">
        <v>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43197</v>
      </c>
      <c r="C26" s="17" t="s">
        <v>82</v>
      </c>
      <c r="D26" s="31" t="s">
        <v>141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>
        <v>1</v>
      </c>
      <c r="Q26" s="2"/>
    </row>
    <row r="27" spans="2:17" s="1" customFormat="1" ht="13.5">
      <c r="B27" s="11">
        <v>43197</v>
      </c>
      <c r="C27" s="2" t="s">
        <v>142</v>
      </c>
      <c r="D27" s="2" t="s">
        <v>143</v>
      </c>
      <c r="E27" s="2">
        <v>2</v>
      </c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43204</v>
      </c>
      <c r="C28" s="2" t="s">
        <v>144</v>
      </c>
      <c r="D28" s="31" t="s">
        <v>145</v>
      </c>
      <c r="E28" s="2">
        <v>2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43204</v>
      </c>
      <c r="C29" s="2" t="s">
        <v>146</v>
      </c>
      <c r="D29" s="31" t="s">
        <v>147</v>
      </c>
      <c r="E29" s="2">
        <v>2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43205</v>
      </c>
      <c r="C30" s="17" t="s">
        <v>82</v>
      </c>
      <c r="D30" s="2" t="s">
        <v>148</v>
      </c>
      <c r="E30" s="2">
        <v>1</v>
      </c>
      <c r="F30" s="2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43218</v>
      </c>
      <c r="C31" s="2" t="s">
        <v>146</v>
      </c>
      <c r="D31" s="2" t="s">
        <v>150</v>
      </c>
      <c r="E31" s="1">
        <v>2</v>
      </c>
      <c r="F31" s="2">
        <v>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>
        <v>43268</v>
      </c>
      <c r="C32" s="2" t="s">
        <v>152</v>
      </c>
      <c r="D32" s="2" t="s">
        <v>153</v>
      </c>
      <c r="E32" s="2">
        <v>3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</row>
    <row r="33" spans="2:17" s="1" customFormat="1" ht="13.5">
      <c r="B33" s="11">
        <v>43295</v>
      </c>
      <c r="C33" s="2" t="s">
        <v>154</v>
      </c>
      <c r="D33" s="2" t="s">
        <v>155</v>
      </c>
      <c r="E33" s="2">
        <v>2</v>
      </c>
      <c r="F33" s="2">
        <v>2</v>
      </c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43297</v>
      </c>
      <c r="C34" s="2" t="s">
        <v>139</v>
      </c>
      <c r="D34" s="2" t="s">
        <v>158</v>
      </c>
      <c r="E34" s="2">
        <v>2</v>
      </c>
      <c r="F34" s="2">
        <v>2</v>
      </c>
      <c r="G34" s="2">
        <v>1</v>
      </c>
      <c r="H34" s="2"/>
      <c r="I34" s="2"/>
      <c r="J34" s="2"/>
      <c r="K34" s="2"/>
      <c r="L34" s="2"/>
      <c r="M34" s="2">
        <v>1</v>
      </c>
      <c r="N34" s="2"/>
      <c r="O34" s="2"/>
      <c r="P34" s="2"/>
      <c r="Q34" s="2"/>
    </row>
    <row r="35" spans="2:17" s="1" customFormat="1" ht="13.5">
      <c r="B35" s="11">
        <v>43302</v>
      </c>
      <c r="C35" s="2" t="s">
        <v>160</v>
      </c>
      <c r="D35" s="31" t="s">
        <v>161</v>
      </c>
      <c r="E35" s="2">
        <v>2</v>
      </c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pans="2:17" s="1" customFormat="1" ht="13.5">
      <c r="B36" s="11">
        <v>43303</v>
      </c>
      <c r="C36" s="2" t="s">
        <v>162</v>
      </c>
      <c r="D36" s="2" t="s">
        <v>163</v>
      </c>
      <c r="E36" s="2">
        <v>3</v>
      </c>
      <c r="F36" s="2">
        <v>3</v>
      </c>
      <c r="G36" s="2">
        <v>1</v>
      </c>
      <c r="H36" s="2"/>
      <c r="I36" s="2"/>
      <c r="J36" s="2">
        <v>1</v>
      </c>
      <c r="K36" s="2"/>
      <c r="L36" s="2">
        <v>1</v>
      </c>
      <c r="M36" s="2">
        <v>2</v>
      </c>
      <c r="N36" s="2"/>
      <c r="O36" s="2"/>
      <c r="P36" s="2"/>
      <c r="Q36" s="2"/>
    </row>
    <row r="37" spans="2:17" s="1" customFormat="1" ht="13.5">
      <c r="B37" s="11">
        <v>43303</v>
      </c>
      <c r="C37" s="2" t="s">
        <v>117</v>
      </c>
      <c r="D37" s="31" t="s">
        <v>165</v>
      </c>
      <c r="E37" s="2">
        <v>2</v>
      </c>
      <c r="F37" s="2">
        <v>2</v>
      </c>
      <c r="G37" s="2">
        <v>2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43331</v>
      </c>
      <c r="C38" s="2" t="s">
        <v>144</v>
      </c>
      <c r="D38" s="31" t="s">
        <v>166</v>
      </c>
      <c r="E38" s="2">
        <v>2</v>
      </c>
      <c r="F38" s="2">
        <v>2</v>
      </c>
      <c r="G38" s="2"/>
      <c r="H38" s="2"/>
      <c r="I38" s="2"/>
      <c r="J38" s="2"/>
      <c r="K38" s="2"/>
      <c r="L38" s="2">
        <v>1</v>
      </c>
      <c r="M38" s="2"/>
      <c r="N38" s="2"/>
      <c r="O38" s="2"/>
      <c r="P38" s="2"/>
      <c r="Q38" s="2"/>
    </row>
    <row r="39" spans="2:17" s="1" customFormat="1" ht="13.5">
      <c r="B39" s="11">
        <v>43358</v>
      </c>
      <c r="C39" s="2" t="s">
        <v>167</v>
      </c>
      <c r="D39" s="2" t="s">
        <v>168</v>
      </c>
      <c r="E39" s="2">
        <v>2</v>
      </c>
      <c r="F39" s="2">
        <v>1</v>
      </c>
      <c r="G39" s="2"/>
      <c r="H39" s="2">
        <v>1</v>
      </c>
      <c r="I39" s="2"/>
      <c r="J39" s="2"/>
      <c r="K39" s="2">
        <v>1</v>
      </c>
      <c r="L39" s="2">
        <v>1</v>
      </c>
      <c r="M39" s="2">
        <v>2</v>
      </c>
      <c r="N39" s="2"/>
      <c r="O39" s="2"/>
      <c r="P39" s="2"/>
      <c r="Q39" s="2"/>
    </row>
    <row r="40" spans="2:17" s="1" customFormat="1" ht="13.5">
      <c r="B40" s="11">
        <v>43358</v>
      </c>
      <c r="C40" s="2" t="s">
        <v>117</v>
      </c>
      <c r="D40" s="31" t="s">
        <v>169</v>
      </c>
      <c r="E40" s="2">
        <v>2</v>
      </c>
      <c r="F40" s="2">
        <v>2</v>
      </c>
      <c r="G40" s="2"/>
      <c r="H40" s="2"/>
      <c r="I40" s="2"/>
      <c r="J40" s="2"/>
      <c r="K40" s="2"/>
      <c r="L40" s="2"/>
      <c r="M40" s="2"/>
      <c r="N40" s="2"/>
      <c r="O40" s="2"/>
      <c r="P40" s="2">
        <v>2</v>
      </c>
      <c r="Q40" s="2"/>
    </row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9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C44" sqref="C44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0.25</v>
      </c>
    </row>
    <row r="3" spans="3:4" ht="13.5">
      <c r="C3" s="3" t="s">
        <v>36</v>
      </c>
      <c r="D3">
        <f>(G4+H4+I4+J4+K4)/(F4+K4)</f>
        <v>0.4</v>
      </c>
    </row>
    <row r="4" spans="2:17" s="1" customFormat="1" ht="13.5">
      <c r="B4" s="49" t="s">
        <v>67</v>
      </c>
      <c r="E4" s="1">
        <f aca="true" t="shared" si="0" ref="E4:Q4">SUM(E6:E39)</f>
        <v>97</v>
      </c>
      <c r="F4" s="1">
        <f t="shared" si="0"/>
        <v>76</v>
      </c>
      <c r="G4" s="1">
        <f t="shared" si="0"/>
        <v>13</v>
      </c>
      <c r="H4" s="1">
        <f t="shared" si="0"/>
        <v>2</v>
      </c>
      <c r="I4" s="1">
        <f t="shared" si="0"/>
        <v>2</v>
      </c>
      <c r="J4" s="1">
        <f t="shared" si="0"/>
        <v>2</v>
      </c>
      <c r="K4" s="1">
        <f t="shared" si="0"/>
        <v>19</v>
      </c>
      <c r="L4" s="1">
        <f t="shared" si="0"/>
        <v>7</v>
      </c>
      <c r="M4" s="1">
        <f t="shared" si="0"/>
        <v>10</v>
      </c>
      <c r="N4" s="1">
        <f t="shared" si="0"/>
        <v>3</v>
      </c>
      <c r="O4" s="1">
        <f t="shared" si="0"/>
        <v>0</v>
      </c>
      <c r="P4" s="1">
        <f t="shared" si="0"/>
        <v>12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ht="13.5">
      <c r="B6" s="38">
        <v>42953</v>
      </c>
      <c r="C6" s="15" t="s">
        <v>57</v>
      </c>
      <c r="D6" s="15" t="s">
        <v>58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ht="13.5">
      <c r="B7" s="11">
        <v>42973</v>
      </c>
      <c r="C7" s="2" t="s">
        <v>72</v>
      </c>
      <c r="D7" s="2" t="s">
        <v>73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>
        <v>1</v>
      </c>
      <c r="M7" s="2"/>
      <c r="N7" s="2"/>
      <c r="O7" s="2"/>
      <c r="P7" s="2"/>
      <c r="Q7" s="2"/>
    </row>
    <row r="8" spans="2:17" ht="13.5">
      <c r="B8" s="11">
        <v>42974</v>
      </c>
      <c r="C8" s="17" t="s">
        <v>75</v>
      </c>
      <c r="D8" s="2" t="s">
        <v>76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>
        <v>2</v>
      </c>
      <c r="Q8" s="2"/>
    </row>
    <row r="9" spans="2:17" ht="13.5">
      <c r="B9" s="11">
        <v>42980</v>
      </c>
      <c r="C9" s="17" t="s">
        <v>79</v>
      </c>
      <c r="D9" s="2" t="s">
        <v>80</v>
      </c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3.5">
      <c r="B10" s="11">
        <v>42980</v>
      </c>
      <c r="C10" s="17" t="s">
        <v>82</v>
      </c>
      <c r="D10" s="2" t="s">
        <v>83</v>
      </c>
      <c r="E10" s="2">
        <v>3</v>
      </c>
      <c r="F10" s="2">
        <v>2</v>
      </c>
      <c r="G10" s="2">
        <v>1</v>
      </c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</row>
    <row r="11" spans="2:17" ht="13.5">
      <c r="B11" s="11">
        <v>42988</v>
      </c>
      <c r="C11" s="17" t="s">
        <v>86</v>
      </c>
      <c r="D11" s="2" t="s">
        <v>87</v>
      </c>
      <c r="E11" s="2">
        <v>2</v>
      </c>
      <c r="F11" s="2">
        <v>2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3.5">
      <c r="B12" s="11">
        <v>42988</v>
      </c>
      <c r="C12" s="17" t="s">
        <v>100</v>
      </c>
      <c r="D12" s="2" t="s">
        <v>101</v>
      </c>
      <c r="E12" s="2">
        <v>3</v>
      </c>
      <c r="F12" s="2">
        <v>3</v>
      </c>
      <c r="G12" s="2"/>
      <c r="H12" s="2"/>
      <c r="I12" s="2">
        <v>1</v>
      </c>
      <c r="J12" s="2"/>
      <c r="K12" s="2"/>
      <c r="L12" s="2"/>
      <c r="M12" s="2">
        <v>1</v>
      </c>
      <c r="N12" s="2"/>
      <c r="O12" s="2"/>
      <c r="P12" s="2"/>
      <c r="Q12" s="2"/>
    </row>
    <row r="13" spans="2:17" ht="13.5">
      <c r="B13" s="11">
        <v>43016</v>
      </c>
      <c r="C13" s="17" t="s">
        <v>103</v>
      </c>
      <c r="D13" s="2" t="s">
        <v>104</v>
      </c>
      <c r="E13" s="2">
        <v>1</v>
      </c>
      <c r="F13" s="2">
        <v>0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</row>
    <row r="14" spans="2:17" ht="13.5">
      <c r="B14" s="11">
        <v>43016</v>
      </c>
      <c r="C14" s="17" t="s">
        <v>107</v>
      </c>
      <c r="D14" s="2" t="s">
        <v>108</v>
      </c>
      <c r="E14" s="2">
        <v>3</v>
      </c>
      <c r="F14" s="2">
        <v>2</v>
      </c>
      <c r="G14" s="2">
        <v>1</v>
      </c>
      <c r="H14" s="2"/>
      <c r="I14" s="2"/>
      <c r="J14" s="2"/>
      <c r="K14" s="2">
        <v>1</v>
      </c>
      <c r="L14" s="2">
        <v>1</v>
      </c>
      <c r="M14" s="2">
        <v>1</v>
      </c>
      <c r="N14" s="2"/>
      <c r="O14" s="2"/>
      <c r="P14" s="2"/>
      <c r="Q14" s="2">
        <v>1</v>
      </c>
    </row>
    <row r="15" spans="2:17" ht="13.5">
      <c r="B15" s="11">
        <v>43017</v>
      </c>
      <c r="C15" s="17" t="s">
        <v>75</v>
      </c>
      <c r="D15" s="2" t="s">
        <v>109</v>
      </c>
      <c r="E15" s="2">
        <v>4</v>
      </c>
      <c r="F15" s="2">
        <v>3</v>
      </c>
      <c r="G15" s="2"/>
      <c r="H15" s="2"/>
      <c r="I15" s="2"/>
      <c r="J15" s="2"/>
      <c r="K15" s="2">
        <v>1</v>
      </c>
      <c r="L15" s="2"/>
      <c r="M15" s="2"/>
      <c r="N15" s="2"/>
      <c r="O15" s="2"/>
      <c r="P15" s="2">
        <v>2</v>
      </c>
      <c r="Q15" s="2"/>
    </row>
    <row r="16" spans="2:17" ht="13.5">
      <c r="B16" s="11">
        <v>43023</v>
      </c>
      <c r="C16" s="17" t="s">
        <v>111</v>
      </c>
      <c r="D16" s="2" t="s">
        <v>112</v>
      </c>
      <c r="E16" s="2">
        <v>3</v>
      </c>
      <c r="F16" s="2">
        <v>1</v>
      </c>
      <c r="G16" s="2"/>
      <c r="H16" s="2"/>
      <c r="I16" s="2"/>
      <c r="J16" s="2"/>
      <c r="K16" s="2">
        <v>2</v>
      </c>
      <c r="L16" s="2"/>
      <c r="M16" s="2">
        <v>1</v>
      </c>
      <c r="N16" s="2"/>
      <c r="O16" s="2"/>
      <c r="P16" s="2"/>
      <c r="Q16" s="2"/>
    </row>
    <row r="17" spans="2:17" ht="13.5">
      <c r="B17" s="11">
        <v>43044</v>
      </c>
      <c r="C17" s="17" t="s">
        <v>113</v>
      </c>
      <c r="D17" s="2" t="s">
        <v>114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3.5">
      <c r="B18" s="11">
        <v>43050</v>
      </c>
      <c r="C18" s="17" t="s">
        <v>117</v>
      </c>
      <c r="D18" s="2" t="s">
        <v>118</v>
      </c>
      <c r="E18" s="2">
        <v>2</v>
      </c>
      <c r="F18" s="2">
        <v>2</v>
      </c>
      <c r="G18" s="2">
        <v>1</v>
      </c>
      <c r="H18" s="2"/>
      <c r="I18" s="2"/>
      <c r="J18" s="2"/>
      <c r="K18" s="2"/>
      <c r="L18" s="2"/>
      <c r="M18" s="2">
        <v>1</v>
      </c>
      <c r="N18" s="2"/>
      <c r="O18" s="2"/>
      <c r="P18" s="2"/>
      <c r="Q18" s="2"/>
    </row>
    <row r="19" spans="2:17" ht="13.5">
      <c r="B19" s="11">
        <v>43050</v>
      </c>
      <c r="C19" s="2" t="s">
        <v>72</v>
      </c>
      <c r="D19" s="2" t="s">
        <v>119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3.5">
      <c r="B20" s="11">
        <v>43163</v>
      </c>
      <c r="C20" s="17" t="s">
        <v>121</v>
      </c>
      <c r="D20" s="2" t="s">
        <v>122</v>
      </c>
      <c r="E20" s="2">
        <v>3</v>
      </c>
      <c r="F20" s="2">
        <v>3</v>
      </c>
      <c r="G20" s="2">
        <v>2</v>
      </c>
      <c r="H20" s="2"/>
      <c r="I20" s="2"/>
      <c r="J20" s="2"/>
      <c r="K20" s="2"/>
      <c r="L20" s="2"/>
      <c r="M20" s="2"/>
      <c r="N20" s="2">
        <v>1</v>
      </c>
      <c r="O20" s="2"/>
      <c r="P20" s="2">
        <v>1</v>
      </c>
      <c r="Q20" s="2"/>
    </row>
    <row r="21" spans="2:17" ht="13.5">
      <c r="B21" s="11">
        <v>43163</v>
      </c>
      <c r="C21" s="17" t="s">
        <v>121</v>
      </c>
      <c r="D21" s="2" t="s">
        <v>124</v>
      </c>
      <c r="E21" s="2">
        <v>5</v>
      </c>
      <c r="F21" s="2">
        <v>2</v>
      </c>
      <c r="G21" s="2">
        <v>1</v>
      </c>
      <c r="H21" s="2"/>
      <c r="I21" s="2">
        <v>1</v>
      </c>
      <c r="J21" s="2"/>
      <c r="K21" s="2">
        <v>3</v>
      </c>
      <c r="L21" s="2">
        <v>1</v>
      </c>
      <c r="M21" s="2">
        <v>2</v>
      </c>
      <c r="N21" s="2">
        <v>2</v>
      </c>
      <c r="O21" s="2"/>
      <c r="P21" s="2"/>
      <c r="Q21" s="2"/>
    </row>
    <row r="22" spans="2:17" ht="13.5">
      <c r="B22" s="11">
        <v>43176</v>
      </c>
      <c r="C22" s="2" t="s">
        <v>126</v>
      </c>
      <c r="D22" s="2" t="s">
        <v>127</v>
      </c>
      <c r="E22" s="2">
        <v>3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3.5">
      <c r="B23" s="11">
        <v>43176</v>
      </c>
      <c r="C23" s="2" t="s">
        <v>130</v>
      </c>
      <c r="D23" s="2" t="s">
        <v>131</v>
      </c>
      <c r="E23" s="2">
        <v>3</v>
      </c>
      <c r="F23" s="2">
        <v>2</v>
      </c>
      <c r="G23" s="2">
        <v>1</v>
      </c>
      <c r="H23" s="2"/>
      <c r="I23" s="2"/>
      <c r="J23" s="2"/>
      <c r="K23" s="2">
        <v>1</v>
      </c>
      <c r="L23" s="2"/>
      <c r="M23" s="2">
        <v>1</v>
      </c>
      <c r="N23" s="2"/>
      <c r="O23" s="2"/>
      <c r="P23" s="2"/>
      <c r="Q23" s="2"/>
    </row>
    <row r="24" spans="2:17" ht="13.5">
      <c r="B24" s="11">
        <v>43183</v>
      </c>
      <c r="C24" s="2" t="s">
        <v>134</v>
      </c>
      <c r="D24" s="2" t="s">
        <v>135</v>
      </c>
      <c r="E24" s="2">
        <v>3</v>
      </c>
      <c r="F24" s="2">
        <v>2</v>
      </c>
      <c r="G24" s="2">
        <v>1</v>
      </c>
      <c r="H24" s="2"/>
      <c r="I24" s="2"/>
      <c r="J24" s="2"/>
      <c r="K24" s="2">
        <v>1</v>
      </c>
      <c r="L24" s="2">
        <v>1</v>
      </c>
      <c r="M24" s="2"/>
      <c r="N24" s="2"/>
      <c r="O24" s="2"/>
      <c r="P24" s="2"/>
      <c r="Q24" s="2"/>
    </row>
    <row r="25" spans="2:17" ht="13.5">
      <c r="B25" s="11">
        <v>43183</v>
      </c>
      <c r="C25" s="2" t="s">
        <v>138</v>
      </c>
      <c r="D25" s="2" t="s">
        <v>119</v>
      </c>
      <c r="E25" s="2">
        <v>3</v>
      </c>
      <c r="F25" s="2">
        <v>3</v>
      </c>
      <c r="G25" s="2">
        <v>1</v>
      </c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</row>
    <row r="26" spans="2:17" ht="13.5">
      <c r="B26" s="11">
        <v>43190</v>
      </c>
      <c r="C26" s="2" t="s">
        <v>139</v>
      </c>
      <c r="D26" s="31" t="s">
        <v>140</v>
      </c>
      <c r="E26" s="2">
        <v>4</v>
      </c>
      <c r="F26" s="2">
        <v>3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</row>
    <row r="27" spans="2:17" ht="13.5">
      <c r="B27" s="11">
        <v>43197</v>
      </c>
      <c r="C27" s="17" t="s">
        <v>82</v>
      </c>
      <c r="D27" s="31" t="s">
        <v>141</v>
      </c>
      <c r="E27" s="2">
        <v>3</v>
      </c>
      <c r="F27" s="2">
        <v>2</v>
      </c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/>
    </row>
    <row r="28" spans="2:17" ht="13.5">
      <c r="B28" s="11">
        <v>43197</v>
      </c>
      <c r="C28" s="2" t="s">
        <v>142</v>
      </c>
      <c r="D28" s="2" t="s">
        <v>143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>
        <v>2</v>
      </c>
      <c r="Q28" s="2"/>
    </row>
    <row r="29" spans="2:17" ht="13.5">
      <c r="B29" s="11">
        <v>43205</v>
      </c>
      <c r="C29" s="17" t="s">
        <v>82</v>
      </c>
      <c r="D29" s="2" t="s">
        <v>148</v>
      </c>
      <c r="E29" s="2">
        <v>2</v>
      </c>
      <c r="F29" s="2">
        <v>2</v>
      </c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3.5">
      <c r="B30" s="11">
        <v>43218</v>
      </c>
      <c r="C30" s="2" t="s">
        <v>146</v>
      </c>
      <c r="D30" s="2" t="s">
        <v>150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/>
    </row>
    <row r="31" spans="2:17" ht="13.5">
      <c r="B31" s="11">
        <v>43268</v>
      </c>
      <c r="C31" s="2" t="s">
        <v>152</v>
      </c>
      <c r="D31" s="2" t="s">
        <v>153</v>
      </c>
      <c r="E31" s="2">
        <v>3</v>
      </c>
      <c r="F31" s="2">
        <v>3</v>
      </c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/>
    </row>
    <row r="32" spans="2:17" ht="13.5">
      <c r="B32" s="11">
        <v>43295</v>
      </c>
      <c r="C32" s="2" t="s">
        <v>154</v>
      </c>
      <c r="D32" s="2" t="s">
        <v>155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ht="13.5">
      <c r="B33" s="11">
        <v>43297</v>
      </c>
      <c r="C33" s="2" t="s">
        <v>139</v>
      </c>
      <c r="D33" s="2" t="s">
        <v>158</v>
      </c>
      <c r="E33" s="2">
        <v>2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3.5">
      <c r="B34" s="11">
        <v>43302</v>
      </c>
      <c r="C34" s="2" t="s">
        <v>160</v>
      </c>
      <c r="D34" s="31" t="s">
        <v>161</v>
      </c>
      <c r="E34" s="2">
        <v>3</v>
      </c>
      <c r="F34" s="2">
        <v>2</v>
      </c>
      <c r="G34" s="2">
        <v>1</v>
      </c>
      <c r="H34" s="2"/>
      <c r="I34" s="2"/>
      <c r="J34" s="2"/>
      <c r="K34" s="2">
        <v>1</v>
      </c>
      <c r="L34" s="2"/>
      <c r="M34" s="2"/>
      <c r="N34" s="2"/>
      <c r="O34" s="2"/>
      <c r="P34" s="2"/>
      <c r="Q34" s="2"/>
    </row>
    <row r="35" spans="2:17" ht="13.5">
      <c r="B35" s="11">
        <v>43303</v>
      </c>
      <c r="C35" s="2" t="s">
        <v>162</v>
      </c>
      <c r="D35" s="2" t="s">
        <v>163</v>
      </c>
      <c r="E35" s="2">
        <v>4</v>
      </c>
      <c r="F35" s="2">
        <v>2</v>
      </c>
      <c r="G35" s="2"/>
      <c r="H35" s="2"/>
      <c r="I35" s="2"/>
      <c r="J35" s="2">
        <v>1</v>
      </c>
      <c r="K35" s="2">
        <v>2</v>
      </c>
      <c r="L35" s="2">
        <v>2</v>
      </c>
      <c r="M35" s="2">
        <v>2</v>
      </c>
      <c r="N35" s="2"/>
      <c r="O35" s="2"/>
      <c r="P35" s="2"/>
      <c r="Q35" s="2"/>
    </row>
    <row r="36" spans="2:17" ht="13.5">
      <c r="B36" s="11">
        <v>43303</v>
      </c>
      <c r="C36" s="2" t="s">
        <v>117</v>
      </c>
      <c r="D36" s="31" t="s">
        <v>165</v>
      </c>
      <c r="E36" s="2">
        <v>3</v>
      </c>
      <c r="F36" s="2">
        <v>3</v>
      </c>
      <c r="G36" s="2"/>
      <c r="H36" s="2"/>
      <c r="I36" s="2"/>
      <c r="J36" s="2">
        <v>1</v>
      </c>
      <c r="K36" s="2"/>
      <c r="L36" s="2">
        <v>1</v>
      </c>
      <c r="M36" s="2">
        <v>1</v>
      </c>
      <c r="N36" s="2"/>
      <c r="O36" s="2"/>
      <c r="P36" s="2">
        <v>1</v>
      </c>
      <c r="Q36" s="2"/>
    </row>
    <row r="37" spans="2:17" ht="13.5">
      <c r="B37" s="11">
        <v>43331</v>
      </c>
      <c r="C37" s="2" t="s">
        <v>144</v>
      </c>
      <c r="D37" s="31" t="s">
        <v>166</v>
      </c>
      <c r="E37" s="2">
        <v>3</v>
      </c>
      <c r="F37" s="2">
        <v>2</v>
      </c>
      <c r="G37" s="2"/>
      <c r="H37" s="2"/>
      <c r="I37" s="2"/>
      <c r="J37" s="2"/>
      <c r="K37" s="2">
        <v>1</v>
      </c>
      <c r="L37" s="2"/>
      <c r="M37" s="2"/>
      <c r="N37" s="2"/>
      <c r="O37" s="2"/>
      <c r="P37" s="2"/>
      <c r="Q37" s="2"/>
    </row>
    <row r="38" spans="2:17" ht="13.5">
      <c r="B38" s="11">
        <v>43358</v>
      </c>
      <c r="C38" s="2" t="s">
        <v>167</v>
      </c>
      <c r="D38" s="2" t="s">
        <v>168</v>
      </c>
      <c r="E38" s="2">
        <v>3</v>
      </c>
      <c r="F38" s="2">
        <v>2</v>
      </c>
      <c r="G38" s="2"/>
      <c r="H38" s="2"/>
      <c r="I38" s="2"/>
      <c r="J38" s="2"/>
      <c r="K38" s="2">
        <v>1</v>
      </c>
      <c r="L38" s="2"/>
      <c r="M38" s="2"/>
      <c r="N38" s="2"/>
      <c r="O38" s="2"/>
      <c r="P38" s="2">
        <v>1</v>
      </c>
      <c r="Q38" s="2"/>
    </row>
    <row r="39" spans="2:17" ht="13.5">
      <c r="B39" s="11">
        <v>43358</v>
      </c>
      <c r="C39" s="2" t="s">
        <v>117</v>
      </c>
      <c r="D39" s="31" t="s">
        <v>169</v>
      </c>
      <c r="E39" s="2">
        <v>2</v>
      </c>
      <c r="F39" s="2">
        <v>1</v>
      </c>
      <c r="G39" s="2"/>
      <c r="H39" s="2"/>
      <c r="I39" s="2"/>
      <c r="J39" s="2"/>
      <c r="K39" s="2">
        <v>1</v>
      </c>
      <c r="L39" s="2"/>
      <c r="M39" s="2"/>
      <c r="N39" s="2"/>
      <c r="O39" s="2"/>
      <c r="P39" s="2"/>
      <c r="Q39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1">
      <pane ySplit="5" topLeftCell="A8" activePane="bottomLeft" state="frozen"/>
      <selection pane="topLeft" activeCell="A1" sqref="A1"/>
      <selection pane="bottomLeft" activeCell="B44" sqref="B44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9.50390625" style="0" customWidth="1"/>
  </cols>
  <sheetData>
    <row r="2" spans="3:4" ht="13.5">
      <c r="C2" s="3" t="s">
        <v>12</v>
      </c>
      <c r="D2">
        <f>(G4+H4+I4+J4)/F4</f>
        <v>0.16666666666666666</v>
      </c>
    </row>
    <row r="3" spans="3:4" ht="13.5">
      <c r="C3" s="3" t="s">
        <v>35</v>
      </c>
      <c r="D3">
        <f>(G4+H4+I4+J4+K4)/(F4+K4)</f>
        <v>0.2553191489361702</v>
      </c>
    </row>
    <row r="4" spans="2:17" s="1" customFormat="1" ht="13.5">
      <c r="B4" s="48" t="s">
        <v>66</v>
      </c>
      <c r="E4" s="1">
        <f aca="true" t="shared" si="0" ref="E4:Q4">SUM(E6:E38)</f>
        <v>95</v>
      </c>
      <c r="F4" s="1">
        <f t="shared" si="0"/>
        <v>84</v>
      </c>
      <c r="G4" s="1">
        <f t="shared" si="0"/>
        <v>12</v>
      </c>
      <c r="H4" s="1">
        <f t="shared" si="0"/>
        <v>2</v>
      </c>
      <c r="I4" s="1">
        <f t="shared" si="0"/>
        <v>0</v>
      </c>
      <c r="J4" s="1">
        <f t="shared" si="0"/>
        <v>0</v>
      </c>
      <c r="K4" s="1">
        <f t="shared" si="0"/>
        <v>10</v>
      </c>
      <c r="L4" s="1">
        <f t="shared" si="0"/>
        <v>11</v>
      </c>
      <c r="M4" s="1">
        <f t="shared" si="0"/>
        <v>2</v>
      </c>
      <c r="N4" s="1">
        <f t="shared" si="0"/>
        <v>3</v>
      </c>
      <c r="O4" s="1">
        <f t="shared" si="0"/>
        <v>1</v>
      </c>
      <c r="P4" s="1">
        <f t="shared" si="0"/>
        <v>13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38">
        <v>42953</v>
      </c>
      <c r="C6" s="15" t="s">
        <v>57</v>
      </c>
      <c r="D6" s="15" t="s">
        <v>58</v>
      </c>
      <c r="E6" s="2">
        <v>2</v>
      </c>
      <c r="F6" s="2">
        <v>1</v>
      </c>
      <c r="G6" s="2"/>
      <c r="H6" s="2"/>
      <c r="I6" s="2"/>
      <c r="J6" s="2"/>
      <c r="K6" s="2">
        <v>1</v>
      </c>
      <c r="L6" s="2"/>
      <c r="M6" s="2"/>
      <c r="N6" s="2">
        <v>1</v>
      </c>
      <c r="O6" s="2"/>
      <c r="P6" s="2">
        <v>1</v>
      </c>
      <c r="Q6" s="2"/>
    </row>
    <row r="7" spans="2:17" s="1" customFormat="1" ht="13.5">
      <c r="B7" s="11">
        <v>42973</v>
      </c>
      <c r="C7" s="2" t="s">
        <v>72</v>
      </c>
      <c r="D7" s="2" t="s">
        <v>73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>
        <v>1</v>
      </c>
      <c r="M7" s="2"/>
      <c r="N7" s="2"/>
      <c r="O7" s="2"/>
      <c r="P7" s="2"/>
      <c r="Q7" s="2"/>
    </row>
    <row r="8" spans="2:17" s="1" customFormat="1" ht="13.5">
      <c r="B8" s="11">
        <v>42974</v>
      </c>
      <c r="C8" s="17" t="s">
        <v>75</v>
      </c>
      <c r="D8" s="2" t="s">
        <v>76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42980</v>
      </c>
      <c r="C9" s="17" t="s">
        <v>79</v>
      </c>
      <c r="D9" s="2" t="s">
        <v>80</v>
      </c>
      <c r="E9" s="2">
        <v>2</v>
      </c>
      <c r="F9" s="2">
        <v>1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>
        <v>1</v>
      </c>
      <c r="Q9" s="2"/>
    </row>
    <row r="10" spans="2:17" s="1" customFormat="1" ht="13.5">
      <c r="B10" s="11">
        <v>42988</v>
      </c>
      <c r="C10" s="17" t="s">
        <v>86</v>
      </c>
      <c r="D10" s="2" t="s">
        <v>87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42988</v>
      </c>
      <c r="C11" s="17" t="s">
        <v>100</v>
      </c>
      <c r="D11" s="2" t="s">
        <v>101</v>
      </c>
      <c r="E11" s="2">
        <v>3</v>
      </c>
      <c r="F11" s="2">
        <v>2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43016</v>
      </c>
      <c r="C12" s="17" t="s">
        <v>103</v>
      </c>
      <c r="D12" s="2" t="s">
        <v>104</v>
      </c>
      <c r="E12" s="2">
        <v>2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43016</v>
      </c>
      <c r="C13" s="17" t="s">
        <v>107</v>
      </c>
      <c r="D13" s="2" t="s">
        <v>108</v>
      </c>
      <c r="E13" s="2">
        <v>3</v>
      </c>
      <c r="F13" s="2">
        <v>3</v>
      </c>
      <c r="G13" s="2">
        <v>1</v>
      </c>
      <c r="H13" s="2"/>
      <c r="I13" s="2"/>
      <c r="J13" s="2"/>
      <c r="K13" s="2"/>
      <c r="L13" s="2">
        <v>2</v>
      </c>
      <c r="M13" s="2"/>
      <c r="N13" s="2"/>
      <c r="O13" s="2"/>
      <c r="P13" s="2"/>
      <c r="Q13" s="2"/>
    </row>
    <row r="14" spans="2:17" s="1" customFormat="1" ht="13.5">
      <c r="B14" s="11">
        <v>43017</v>
      </c>
      <c r="C14" s="17" t="s">
        <v>75</v>
      </c>
      <c r="D14" s="2" t="s">
        <v>109</v>
      </c>
      <c r="E14" s="2">
        <v>3</v>
      </c>
      <c r="F14" s="2">
        <v>3</v>
      </c>
      <c r="G14" s="2">
        <v>1</v>
      </c>
      <c r="H14" s="2"/>
      <c r="I14" s="2"/>
      <c r="J14" s="2"/>
      <c r="K14" s="2"/>
      <c r="L14" s="2">
        <v>1</v>
      </c>
      <c r="M14" s="2"/>
      <c r="N14" s="2"/>
      <c r="O14" s="2"/>
      <c r="P14" s="2"/>
      <c r="Q14" s="2"/>
    </row>
    <row r="15" spans="2:17" s="1" customFormat="1" ht="13.5">
      <c r="B15" s="11">
        <v>43023</v>
      </c>
      <c r="C15" s="17" t="s">
        <v>111</v>
      </c>
      <c r="D15" s="2" t="s">
        <v>112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43044</v>
      </c>
      <c r="C16" s="17" t="s">
        <v>113</v>
      </c>
      <c r="D16" s="2" t="s">
        <v>114</v>
      </c>
      <c r="E16" s="2">
        <v>2</v>
      </c>
      <c r="F16" s="2">
        <v>2</v>
      </c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43050</v>
      </c>
      <c r="C17" s="17" t="s">
        <v>117</v>
      </c>
      <c r="D17" s="2" t="s">
        <v>118</v>
      </c>
      <c r="E17" s="2">
        <v>2</v>
      </c>
      <c r="F17" s="2">
        <v>2</v>
      </c>
      <c r="G17" s="2">
        <v>1</v>
      </c>
      <c r="H17" s="2"/>
      <c r="I17" s="2"/>
      <c r="J17" s="2"/>
      <c r="K17" s="2"/>
      <c r="L17" s="2">
        <v>1</v>
      </c>
      <c r="M17" s="2"/>
      <c r="N17" s="2"/>
      <c r="O17" s="2"/>
      <c r="P17" s="2"/>
      <c r="Q17" s="2">
        <v>1</v>
      </c>
    </row>
    <row r="18" spans="2:17" s="1" customFormat="1" ht="13.5">
      <c r="B18" s="11">
        <v>43050</v>
      </c>
      <c r="C18" s="2" t="s">
        <v>72</v>
      </c>
      <c r="D18" s="2" t="s">
        <v>119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43163</v>
      </c>
      <c r="C19" s="17" t="s">
        <v>121</v>
      </c>
      <c r="D19" s="2" t="s">
        <v>122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43163</v>
      </c>
      <c r="C20" s="17" t="s">
        <v>121</v>
      </c>
      <c r="D20" s="2" t="s">
        <v>124</v>
      </c>
      <c r="E20" s="2">
        <v>5</v>
      </c>
      <c r="F20" s="2">
        <v>4</v>
      </c>
      <c r="G20" s="2">
        <v>1</v>
      </c>
      <c r="H20" s="2"/>
      <c r="I20" s="2"/>
      <c r="J20" s="2"/>
      <c r="K20" s="2">
        <v>1</v>
      </c>
      <c r="L20" s="2"/>
      <c r="M20" s="2"/>
      <c r="N20" s="2"/>
      <c r="O20" s="2"/>
      <c r="P20" s="2">
        <v>1</v>
      </c>
      <c r="Q20" s="2"/>
    </row>
    <row r="21" spans="2:17" s="1" customFormat="1" ht="13.5">
      <c r="B21" s="11">
        <v>43176</v>
      </c>
      <c r="C21" s="2" t="s">
        <v>126</v>
      </c>
      <c r="D21" s="2" t="s">
        <v>127</v>
      </c>
      <c r="E21" s="2">
        <v>3</v>
      </c>
      <c r="F21" s="2">
        <v>2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43176</v>
      </c>
      <c r="C22" s="2" t="s">
        <v>130</v>
      </c>
      <c r="D22" s="2" t="s">
        <v>131</v>
      </c>
      <c r="E22" s="2">
        <v>3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43183</v>
      </c>
      <c r="C23" s="2" t="s">
        <v>134</v>
      </c>
      <c r="D23" s="2" t="s">
        <v>135</v>
      </c>
      <c r="E23" s="2">
        <v>4</v>
      </c>
      <c r="F23" s="2">
        <v>3</v>
      </c>
      <c r="G23" s="2">
        <v>1</v>
      </c>
      <c r="H23" s="2"/>
      <c r="I23" s="2"/>
      <c r="J23" s="2"/>
      <c r="K23" s="2">
        <v>1</v>
      </c>
      <c r="L23" s="2"/>
      <c r="M23" s="2"/>
      <c r="N23" s="2"/>
      <c r="O23" s="2"/>
      <c r="P23" s="2">
        <v>1</v>
      </c>
      <c r="Q23" s="2"/>
    </row>
    <row r="24" spans="2:17" s="1" customFormat="1" ht="13.5">
      <c r="B24" s="11">
        <v>43183</v>
      </c>
      <c r="C24" s="2" t="s">
        <v>138</v>
      </c>
      <c r="D24" s="2" t="s">
        <v>119</v>
      </c>
      <c r="E24" s="2">
        <v>3</v>
      </c>
      <c r="F24" s="2">
        <v>2</v>
      </c>
      <c r="G24" s="2">
        <v>1</v>
      </c>
      <c r="H24" s="2"/>
      <c r="I24" s="2"/>
      <c r="J24" s="2"/>
      <c r="K24" s="2"/>
      <c r="L24" s="2"/>
      <c r="M24" s="2"/>
      <c r="N24" s="2"/>
      <c r="O24" s="2">
        <v>1</v>
      </c>
      <c r="P24" s="2"/>
      <c r="Q24" s="2"/>
    </row>
    <row r="25" spans="2:17" s="1" customFormat="1" ht="13.5">
      <c r="B25" s="11">
        <v>43190</v>
      </c>
      <c r="C25" s="2" t="s">
        <v>139</v>
      </c>
      <c r="D25" s="31" t="s">
        <v>140</v>
      </c>
      <c r="E25" s="2">
        <v>4</v>
      </c>
      <c r="F25" s="2">
        <v>4</v>
      </c>
      <c r="G25" s="2">
        <v>1</v>
      </c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43197</v>
      </c>
      <c r="C26" s="17" t="s">
        <v>82</v>
      </c>
      <c r="D26" s="31" t="s">
        <v>141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>
        <v>1</v>
      </c>
      <c r="Q26" s="2"/>
    </row>
    <row r="27" spans="2:17" s="1" customFormat="1" ht="13.5">
      <c r="B27" s="11">
        <v>43197</v>
      </c>
      <c r="C27" s="2" t="s">
        <v>142</v>
      </c>
      <c r="D27" s="2" t="s">
        <v>143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43205</v>
      </c>
      <c r="C28" s="17" t="s">
        <v>82</v>
      </c>
      <c r="D28" s="2" t="s">
        <v>148</v>
      </c>
      <c r="E28" s="2">
        <v>2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43218</v>
      </c>
      <c r="C29" s="2" t="s">
        <v>146</v>
      </c>
      <c r="D29" s="2" t="s">
        <v>150</v>
      </c>
      <c r="E29" s="2">
        <v>3</v>
      </c>
      <c r="F29" s="2">
        <v>2</v>
      </c>
      <c r="G29" s="2">
        <v>2</v>
      </c>
      <c r="H29" s="2"/>
      <c r="I29" s="2"/>
      <c r="J29" s="2"/>
      <c r="K29" s="2">
        <v>1</v>
      </c>
      <c r="L29" s="2"/>
      <c r="M29" s="2">
        <v>1</v>
      </c>
      <c r="N29" s="2"/>
      <c r="O29" s="2"/>
      <c r="P29" s="2"/>
      <c r="Q29" s="2"/>
    </row>
    <row r="30" spans="2:17" s="1" customFormat="1" ht="13.5">
      <c r="B30" s="11">
        <v>43268</v>
      </c>
      <c r="C30" s="2" t="s">
        <v>152</v>
      </c>
      <c r="D30" s="2" t="s">
        <v>153</v>
      </c>
      <c r="E30" s="2">
        <v>4</v>
      </c>
      <c r="F30" s="2">
        <v>4</v>
      </c>
      <c r="G30" s="2">
        <v>1</v>
      </c>
      <c r="H30" s="2"/>
      <c r="I30" s="2"/>
      <c r="J30" s="2"/>
      <c r="K30" s="2"/>
      <c r="L30" s="2"/>
      <c r="M30" s="2"/>
      <c r="N30" s="2">
        <v>1</v>
      </c>
      <c r="O30" s="2"/>
      <c r="P30" s="2"/>
      <c r="Q30" s="2"/>
    </row>
    <row r="31" spans="2:17" s="1" customFormat="1" ht="13.5">
      <c r="B31" s="11">
        <v>43295</v>
      </c>
      <c r="C31" s="2" t="s">
        <v>154</v>
      </c>
      <c r="D31" s="2" t="s">
        <v>155</v>
      </c>
      <c r="E31" s="2">
        <v>3</v>
      </c>
      <c r="F31" s="2">
        <v>3</v>
      </c>
      <c r="G31" s="2"/>
      <c r="H31" s="2"/>
      <c r="I31" s="2"/>
      <c r="J31" s="2"/>
      <c r="K31" s="2"/>
      <c r="L31" s="2"/>
      <c r="M31" s="2"/>
      <c r="N31" s="2"/>
      <c r="O31" s="2"/>
      <c r="P31" s="2">
        <v>1</v>
      </c>
      <c r="Q31" s="2"/>
    </row>
    <row r="32" spans="2:17" s="1" customFormat="1" ht="13.5">
      <c r="B32" s="11">
        <v>43297</v>
      </c>
      <c r="C32" s="2" t="s">
        <v>139</v>
      </c>
      <c r="D32" s="2" t="s">
        <v>158</v>
      </c>
      <c r="E32" s="2">
        <v>3</v>
      </c>
      <c r="F32" s="2">
        <v>3</v>
      </c>
      <c r="G32" s="2"/>
      <c r="H32" s="2">
        <v>1</v>
      </c>
      <c r="I32" s="2"/>
      <c r="J32" s="2"/>
      <c r="K32" s="2"/>
      <c r="L32" s="2">
        <v>3</v>
      </c>
      <c r="M32" s="2"/>
      <c r="N32" s="2"/>
      <c r="O32" s="2"/>
      <c r="P32" s="2"/>
      <c r="Q32" s="2"/>
    </row>
    <row r="33" spans="2:17" s="1" customFormat="1" ht="13.5">
      <c r="B33" s="11">
        <v>43302</v>
      </c>
      <c r="C33" s="2" t="s">
        <v>160</v>
      </c>
      <c r="D33" s="31" t="s">
        <v>161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</row>
    <row r="34" spans="2:17" s="1" customFormat="1" ht="13.5">
      <c r="B34" s="11">
        <v>43303</v>
      </c>
      <c r="C34" s="2" t="s">
        <v>162</v>
      </c>
      <c r="D34" s="2" t="s">
        <v>163</v>
      </c>
      <c r="E34" s="2">
        <v>4</v>
      </c>
      <c r="F34" s="2">
        <v>4</v>
      </c>
      <c r="G34" s="2"/>
      <c r="H34" s="2">
        <v>1</v>
      </c>
      <c r="I34" s="2"/>
      <c r="J34" s="2"/>
      <c r="K34" s="2"/>
      <c r="L34" s="2">
        <v>1</v>
      </c>
      <c r="M34" s="2"/>
      <c r="N34" s="2"/>
      <c r="O34" s="2"/>
      <c r="P34" s="2"/>
      <c r="Q34" s="2"/>
    </row>
    <row r="35" spans="2:17" s="1" customFormat="1" ht="13.5">
      <c r="B35" s="11">
        <v>43303</v>
      </c>
      <c r="C35" s="2" t="s">
        <v>117</v>
      </c>
      <c r="D35" s="31" t="s">
        <v>165</v>
      </c>
      <c r="E35" s="2">
        <v>3</v>
      </c>
      <c r="F35" s="2">
        <v>2</v>
      </c>
      <c r="G35" s="2"/>
      <c r="H35" s="2"/>
      <c r="I35" s="2"/>
      <c r="J35" s="2"/>
      <c r="K35" s="2">
        <v>1</v>
      </c>
      <c r="L35" s="2"/>
      <c r="M35" s="2"/>
      <c r="N35" s="2"/>
      <c r="O35" s="2"/>
      <c r="P35" s="2"/>
      <c r="Q35" s="2"/>
    </row>
    <row r="36" spans="2:17" s="1" customFormat="1" ht="13.5">
      <c r="B36" s="11">
        <v>43331</v>
      </c>
      <c r="C36" s="2" t="s">
        <v>144</v>
      </c>
      <c r="D36" s="31" t="s">
        <v>166</v>
      </c>
      <c r="E36" s="2">
        <v>3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43358</v>
      </c>
      <c r="C37" s="2" t="s">
        <v>167</v>
      </c>
      <c r="D37" s="2" t="s">
        <v>168</v>
      </c>
      <c r="E37" s="2">
        <v>3</v>
      </c>
      <c r="F37" s="2">
        <v>2</v>
      </c>
      <c r="G37" s="2">
        <v>1</v>
      </c>
      <c r="H37" s="2"/>
      <c r="I37" s="2"/>
      <c r="J37" s="2"/>
      <c r="K37" s="2">
        <v>1</v>
      </c>
      <c r="L37" s="2">
        <v>2</v>
      </c>
      <c r="M37" s="2">
        <v>1</v>
      </c>
      <c r="N37" s="2">
        <v>1</v>
      </c>
      <c r="O37" s="2"/>
      <c r="P37" s="2"/>
      <c r="Q37" s="2"/>
    </row>
    <row r="38" spans="2:17" s="1" customFormat="1" ht="13.5">
      <c r="B38" s="11">
        <v>43358</v>
      </c>
      <c r="C38" s="2" t="s">
        <v>117</v>
      </c>
      <c r="D38" s="31" t="s">
        <v>169</v>
      </c>
      <c r="E38" s="2">
        <v>3</v>
      </c>
      <c r="F38" s="2">
        <v>2</v>
      </c>
      <c r="G38" s="2"/>
      <c r="H38" s="2"/>
      <c r="I38" s="2"/>
      <c r="J38" s="2"/>
      <c r="K38" s="2">
        <v>1</v>
      </c>
      <c r="L38" s="2"/>
      <c r="M38" s="2"/>
      <c r="N38" s="2"/>
      <c r="O38" s="2"/>
      <c r="P38" s="2">
        <v>1</v>
      </c>
      <c r="Q38" s="2"/>
    </row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父さん0618</dc:creator>
  <cp:keywords/>
  <dc:description/>
  <cp:lastModifiedBy>森　剛</cp:lastModifiedBy>
  <dcterms:created xsi:type="dcterms:W3CDTF">1997-01-08T22:48:59Z</dcterms:created>
  <dcterms:modified xsi:type="dcterms:W3CDTF">2020-09-07T02:41:52Z</dcterms:modified>
  <cp:category/>
  <cp:version/>
  <cp:contentType/>
  <cp:contentStatus/>
</cp:coreProperties>
</file>