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56" windowWidth="22695" windowHeight="9615" tabRatio="910" activeTab="0"/>
  </bookViews>
  <sheets>
    <sheet name="総合成績" sheetId="1" r:id="rId1"/>
    <sheet name="投手成績" sheetId="2" r:id="rId2"/>
    <sheet name="0_岡倉" sheetId="3" r:id="rId3"/>
    <sheet name="1_石井" sheetId="4" r:id="rId4"/>
    <sheet name="2_小林（青）" sheetId="5" r:id="rId5"/>
    <sheet name="3_池本" sheetId="6" r:id="rId6"/>
    <sheet name="4_高田" sheetId="7" r:id="rId7"/>
    <sheet name="5_土居" sheetId="8" r:id="rId8"/>
    <sheet name="6_白石" sheetId="9" r:id="rId9"/>
    <sheet name="７_藤亀" sheetId="10" r:id="rId10"/>
    <sheet name="8_広田" sheetId="11" r:id="rId11"/>
    <sheet name="9_能仁" sheetId="12" r:id="rId12"/>
    <sheet name="10_安良田" sheetId="13" r:id="rId13"/>
    <sheet name="11_高藤" sheetId="14" r:id="rId14"/>
    <sheet name="12_篠原" sheetId="15" r:id="rId15"/>
    <sheet name="13_川野" sheetId="16" r:id="rId16"/>
    <sheet name="14_大平" sheetId="17" r:id="rId17"/>
    <sheet name="15_大内" sheetId="18" r:id="rId18"/>
    <sheet name="16_三上" sheetId="19" r:id="rId19"/>
    <sheet name="17_杉本" sheetId="20" r:id="rId20"/>
    <sheet name="18_林" sheetId="21" r:id="rId21"/>
    <sheet name="19_山本" sheetId="22" r:id="rId22"/>
    <sheet name="20_西川" sheetId="23" r:id="rId23"/>
    <sheet name="2１_" sheetId="24" r:id="rId24"/>
    <sheet name="22_" sheetId="25" r:id="rId25"/>
    <sheet name="23_" sheetId="26" r:id="rId26"/>
    <sheet name="24_米川" sheetId="27" r:id="rId27"/>
    <sheet name="25_安永" sheetId="28" r:id="rId28"/>
    <sheet name="98" sheetId="29" r:id="rId29"/>
    <sheet name="99" sheetId="30" r:id="rId30"/>
  </sheets>
  <definedNames/>
  <calcPr fullCalcOnLoad="1"/>
</workbook>
</file>

<file path=xl/sharedStrings.xml><?xml version="1.0" encoding="utf-8"?>
<sst xmlns="http://schemas.openxmlformats.org/spreadsheetml/2006/main" count="1831" uniqueCount="173">
  <si>
    <t>日付</t>
  </si>
  <si>
    <t>対戦相手</t>
  </si>
  <si>
    <t>結果</t>
  </si>
  <si>
    <t>打席</t>
  </si>
  <si>
    <t>打数</t>
  </si>
  <si>
    <t>１塁打</t>
  </si>
  <si>
    <t>２塁打</t>
  </si>
  <si>
    <t>３塁打</t>
  </si>
  <si>
    <t>本塁打</t>
  </si>
  <si>
    <t>四死球</t>
  </si>
  <si>
    <t>打点</t>
  </si>
  <si>
    <t>得点</t>
  </si>
  <si>
    <t>打　　率：</t>
  </si>
  <si>
    <t>盗塁</t>
  </si>
  <si>
    <t>犠打</t>
  </si>
  <si>
    <t>三振</t>
  </si>
  <si>
    <t>勝利打点</t>
  </si>
  <si>
    <t>名前</t>
  </si>
  <si>
    <t>打率</t>
  </si>
  <si>
    <t>藤亀</t>
  </si>
  <si>
    <t>勝投手</t>
  </si>
  <si>
    <t>負投手</t>
  </si>
  <si>
    <t>記事</t>
  </si>
  <si>
    <t>対戦相手</t>
  </si>
  <si>
    <t>試合日</t>
  </si>
  <si>
    <t>イニング</t>
  </si>
  <si>
    <t>自責点</t>
  </si>
  <si>
    <t>与四死球</t>
  </si>
  <si>
    <t>被安打</t>
  </si>
  <si>
    <t>三振</t>
  </si>
  <si>
    <t>セーブ</t>
  </si>
  <si>
    <t>TOTAL</t>
  </si>
  <si>
    <t>登板試合数</t>
  </si>
  <si>
    <t>7イニング換算</t>
  </si>
  <si>
    <t>9イニング換算</t>
  </si>
  <si>
    <t>出塁率</t>
  </si>
  <si>
    <t>出塁率：</t>
  </si>
  <si>
    <t>池本</t>
  </si>
  <si>
    <t>小林</t>
  </si>
  <si>
    <t>安良田</t>
  </si>
  <si>
    <t>石井</t>
  </si>
  <si>
    <t>広田</t>
  </si>
  <si>
    <t>高藤</t>
  </si>
  <si>
    <t>白石</t>
  </si>
  <si>
    <t>能仁</t>
  </si>
  <si>
    <t>土居</t>
  </si>
  <si>
    <t>高田</t>
  </si>
  <si>
    <t>出塁率：</t>
  </si>
  <si>
    <t>篠原</t>
  </si>
  <si>
    <t>川野</t>
  </si>
  <si>
    <t>大平</t>
  </si>
  <si>
    <t>大内</t>
  </si>
  <si>
    <t>杉本</t>
  </si>
  <si>
    <t>山本</t>
  </si>
  <si>
    <t>林</t>
  </si>
  <si>
    <t>八幡シニア</t>
  </si>
  <si>
    <t>●０－１</t>
  </si>
  <si>
    <t>安良田　⇒　石井</t>
  </si>
  <si>
    <t>安シニア</t>
  </si>
  <si>
    <t>新市野球同好会</t>
  </si>
  <si>
    <t>△１－１</t>
  </si>
  <si>
    <t>八本松クラブ</t>
  </si>
  <si>
    <t>●１－２</t>
  </si>
  <si>
    <t>石井　⇒　杉本</t>
  </si>
  <si>
    <t>五日市シニア</t>
  </si>
  <si>
    <t>●１－３</t>
  </si>
  <si>
    <t>●2－３</t>
  </si>
  <si>
    <t>三上</t>
  </si>
  <si>
    <t>井口中</t>
  </si>
  <si>
    <t>○１－０</t>
  </si>
  <si>
    <t>翠町中</t>
  </si>
  <si>
    <t>●２－３</t>
  </si>
  <si>
    <t>石井</t>
  </si>
  <si>
    <t>○６－０</t>
  </si>
  <si>
    <t>五日市観音</t>
  </si>
  <si>
    <t>○６－０</t>
  </si>
  <si>
    <t>○７－０</t>
  </si>
  <si>
    <t>広島GF</t>
  </si>
  <si>
    <t>三入シニア</t>
  </si>
  <si>
    <t>○３－０</t>
  </si>
  <si>
    <t>高陽スカイバンズ</t>
  </si>
  <si>
    <t>●２－５</t>
  </si>
  <si>
    <t>大野シニア</t>
  </si>
  <si>
    <t>●０－３</t>
  </si>
  <si>
    <t>松賀クラブ</t>
  </si>
  <si>
    <t>○９－０</t>
  </si>
  <si>
    <t>上下クラブ</t>
  </si>
  <si>
    <t>○１２－０</t>
  </si>
  <si>
    <t>福山ヤンキース</t>
  </si>
  <si>
    <t>○３－１</t>
  </si>
  <si>
    <t>福山ドジャーズ</t>
  </si>
  <si>
    <t>●１－５</t>
  </si>
  <si>
    <t>福山ドジャーズ</t>
  </si>
  <si>
    <t>段原シニア</t>
  </si>
  <si>
    <t>●２－４</t>
  </si>
  <si>
    <t>土居</t>
  </si>
  <si>
    <t>那珂川BBC</t>
  </si>
  <si>
    <t>３位</t>
  </si>
  <si>
    <t>２位</t>
  </si>
  <si>
    <t>１位</t>
  </si>
  <si>
    <t>○３－２</t>
  </si>
  <si>
    <t>岡倉</t>
  </si>
  <si>
    <t>石井</t>
  </si>
  <si>
    <t>熊野中学校</t>
  </si>
  <si>
    <t>△０－０</t>
  </si>
  <si>
    <t>安良田　⇒　山本</t>
  </si>
  <si>
    <t>江波中学校</t>
  </si>
  <si>
    <t>○１２－２</t>
  </si>
  <si>
    <t>石井</t>
  </si>
  <si>
    <t>石井　⇒　山本</t>
  </si>
  <si>
    <t>●０－５</t>
  </si>
  <si>
    <t>広島スターズ</t>
  </si>
  <si>
    <t>山本　⇒　白石</t>
  </si>
  <si>
    <t>●２－３</t>
  </si>
  <si>
    <t>白石　⇒　土居</t>
  </si>
  <si>
    <t>●２－５</t>
  </si>
  <si>
    <t>規定打席：試合数X2としています</t>
  </si>
  <si>
    <t>●０－４</t>
  </si>
  <si>
    <t>安良田　⇒　白石</t>
  </si>
  <si>
    <t>○１０ー１</t>
  </si>
  <si>
    <t>●２－７</t>
  </si>
  <si>
    <t>みわ野球クラブ</t>
  </si>
  <si>
    <t>○５－２</t>
  </si>
  <si>
    <t>石井　⇒　安良田</t>
  </si>
  <si>
    <t>五日市シニアB</t>
  </si>
  <si>
    <t>比和クラブ</t>
  </si>
  <si>
    <t>吉名クラブ</t>
  </si>
  <si>
    <t>○３－２</t>
  </si>
  <si>
    <t>乃木ライオンズ</t>
  </si>
  <si>
    <t>●０－６</t>
  </si>
  <si>
    <t>山本　⇒　石井</t>
  </si>
  <si>
    <t>山本</t>
  </si>
  <si>
    <t>河内シニア</t>
  </si>
  <si>
    <t>杉本</t>
  </si>
  <si>
    <t>西川</t>
  </si>
  <si>
    <t>米川</t>
  </si>
  <si>
    <t>安永</t>
  </si>
  <si>
    <t>広島ビッグウェーブ</t>
  </si>
  <si>
    <t>三良坂・八次中</t>
  </si>
  <si>
    <t>○７－３</t>
  </si>
  <si>
    <t>松永ヤンキース</t>
  </si>
  <si>
    <t>○４－１</t>
  </si>
  <si>
    <t>塩町クラブ</t>
  </si>
  <si>
    <t>○７－６</t>
  </si>
  <si>
    <t>山本　⇒　杉本</t>
  </si>
  <si>
    <t>君田シニア</t>
  </si>
  <si>
    <t>●１－３</t>
  </si>
  <si>
    <t>石井</t>
  </si>
  <si>
    <t>石井　⇒　杉本</t>
  </si>
  <si>
    <t>オール井原アローズ</t>
  </si>
  <si>
    <t>●１－２</t>
  </si>
  <si>
    <t>石井</t>
  </si>
  <si>
    <t>東朋ライオンズ</t>
  </si>
  <si>
    <t>河内シニア</t>
  </si>
  <si>
    <t>●２－５</t>
  </si>
  <si>
    <t>大野シニア</t>
  </si>
  <si>
    <t>●０－２</t>
  </si>
  <si>
    <t>廿日市シニア</t>
  </si>
  <si>
    <t>●１－８</t>
  </si>
  <si>
    <t>●２－６</t>
  </si>
  <si>
    <t>2014/9/20現在</t>
  </si>
  <si>
    <t>首位打者</t>
  </si>
  <si>
    <t>本塁打王</t>
  </si>
  <si>
    <t>打点王</t>
  </si>
  <si>
    <t>勝利打点王</t>
  </si>
  <si>
    <t>チーム成績</t>
  </si>
  <si>
    <t>２本</t>
  </si>
  <si>
    <t>２１打点</t>
  </si>
  <si>
    <t>３試合</t>
  </si>
  <si>
    <t>１７勝</t>
  </si>
  <si>
    <t>３１敗</t>
  </si>
  <si>
    <t>２分</t>
  </si>
  <si>
    <t>勝率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</si>
</sst>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37" borderId="13" xfId="0" applyFill="1" applyBorder="1" applyAlignment="1">
      <alignment/>
    </xf>
    <xf numFmtId="5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/>
    </xf>
    <xf numFmtId="0" fontId="0" fillId="43" borderId="10" xfId="0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6" borderId="0" xfId="0" applyFill="1" applyAlignment="1">
      <alignment/>
    </xf>
    <xf numFmtId="0" fontId="0" fillId="43" borderId="10" xfId="0" applyFill="1" applyBorder="1" applyAlignment="1">
      <alignment horizontal="left"/>
    </xf>
    <xf numFmtId="0" fontId="0" fillId="4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3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2" fillId="48" borderId="25" xfId="0" applyFont="1" applyFill="1" applyBorder="1" applyAlignment="1">
      <alignment horizontal="center" vertical="center"/>
    </xf>
    <xf numFmtId="0" fontId="2" fillId="48" borderId="22" xfId="0" applyFont="1" applyFill="1" applyBorder="1" applyAlignment="1">
      <alignment horizontal="center" vertical="center"/>
    </xf>
    <xf numFmtId="0" fontId="2" fillId="48" borderId="24" xfId="0" applyFont="1" applyFill="1" applyBorder="1" applyAlignment="1">
      <alignment horizontal="center" vertical="center"/>
    </xf>
    <xf numFmtId="0" fontId="0" fillId="49" borderId="22" xfId="0" applyFill="1" applyBorder="1" applyAlignment="1">
      <alignment horizontal="center" vertical="center"/>
    </xf>
    <xf numFmtId="0" fontId="0" fillId="49" borderId="24" xfId="0" applyFill="1" applyBorder="1" applyAlignment="1">
      <alignment horizontal="center" vertical="center"/>
    </xf>
    <xf numFmtId="0" fontId="0" fillId="46" borderId="22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9.00390625" defaultRowHeight="13.5"/>
  <cols>
    <col min="1" max="1" width="13.625" style="0" customWidth="1"/>
    <col min="2" max="3" width="13.50390625" style="0" customWidth="1"/>
  </cols>
  <sheetData>
    <row r="1" spans="4:6" ht="13.5">
      <c r="D1" s="42" t="s">
        <v>99</v>
      </c>
      <c r="E1" s="4" t="s">
        <v>98</v>
      </c>
      <c r="F1" s="52" t="s">
        <v>97</v>
      </c>
    </row>
    <row r="2" ht="13.5">
      <c r="B2" s="47" t="s">
        <v>160</v>
      </c>
    </row>
    <row r="3" spans="2:16" ht="13.5">
      <c r="B3" s="24">
        <f>(F3+G3+H3+I3)/E3</f>
        <v>0.2221153846153846</v>
      </c>
      <c r="C3" s="24"/>
      <c r="D3">
        <f aca="true" t="shared" si="0" ref="D3:P3">SUM(D7:D74)</f>
        <v>1231</v>
      </c>
      <c r="E3">
        <f t="shared" si="0"/>
        <v>1040</v>
      </c>
      <c r="F3">
        <f t="shared" si="0"/>
        <v>173</v>
      </c>
      <c r="G3">
        <f t="shared" si="0"/>
        <v>44</v>
      </c>
      <c r="H3">
        <f t="shared" si="0"/>
        <v>10</v>
      </c>
      <c r="I3">
        <f t="shared" si="0"/>
        <v>4</v>
      </c>
      <c r="J3">
        <f t="shared" si="0"/>
        <v>147</v>
      </c>
      <c r="K3">
        <f t="shared" si="0"/>
        <v>82</v>
      </c>
      <c r="L3">
        <f t="shared" si="0"/>
        <v>121</v>
      </c>
      <c r="M3">
        <f t="shared" si="0"/>
        <v>56</v>
      </c>
      <c r="N3">
        <f t="shared" si="0"/>
        <v>37</v>
      </c>
      <c r="O3">
        <f t="shared" si="0"/>
        <v>156</v>
      </c>
      <c r="P3" s="1">
        <f t="shared" si="0"/>
        <v>12</v>
      </c>
    </row>
    <row r="4" spans="1:16" ht="13.5">
      <c r="A4" s="13" t="s">
        <v>17</v>
      </c>
      <c r="B4" s="14" t="s">
        <v>18</v>
      </c>
      <c r="C4" s="14" t="s">
        <v>35</v>
      </c>
      <c r="D4" s="8" t="s">
        <v>3</v>
      </c>
      <c r="E4" s="4" t="s">
        <v>4</v>
      </c>
      <c r="F4" s="6" t="s">
        <v>5</v>
      </c>
      <c r="G4" s="6" t="s">
        <v>6</v>
      </c>
      <c r="H4" s="6" t="s">
        <v>7</v>
      </c>
      <c r="I4" s="8" t="s">
        <v>8</v>
      </c>
      <c r="J4" s="5" t="s">
        <v>9</v>
      </c>
      <c r="K4" s="7" t="s">
        <v>10</v>
      </c>
      <c r="L4" s="7" t="s">
        <v>11</v>
      </c>
      <c r="M4" s="9" t="s">
        <v>13</v>
      </c>
      <c r="N4" s="9" t="s">
        <v>14</v>
      </c>
      <c r="O4" s="10" t="s">
        <v>15</v>
      </c>
      <c r="P4" s="12" t="s">
        <v>16</v>
      </c>
    </row>
    <row r="5" spans="1:16" s="41" customFormat="1" ht="13.5">
      <c r="A5" s="34" t="s">
        <v>101</v>
      </c>
      <c r="B5" s="15">
        <f>'0_岡倉'!$D$2</f>
        <v>0.1</v>
      </c>
      <c r="C5" s="33">
        <f>'0_岡倉'!$D$3</f>
        <v>0.1</v>
      </c>
      <c r="D5" s="15">
        <f>'0_岡倉'!$E$4</f>
        <v>10</v>
      </c>
      <c r="E5" s="15">
        <f>'0_岡倉'!$F$4</f>
        <v>10</v>
      </c>
      <c r="F5" s="15">
        <f>'0_岡倉'!$G$4</f>
        <v>1</v>
      </c>
      <c r="G5" s="15">
        <f>'0_岡倉'!$H$4</f>
        <v>0</v>
      </c>
      <c r="H5" s="15">
        <f>'0_岡倉'!$I$4</f>
        <v>0</v>
      </c>
      <c r="I5" s="15">
        <f>'0_岡倉'!$J$4</f>
        <v>0</v>
      </c>
      <c r="J5" s="15">
        <f>'0_岡倉'!$K$4</f>
        <v>0</v>
      </c>
      <c r="K5" s="15">
        <f>'0_岡倉'!$L$4</f>
        <v>0</v>
      </c>
      <c r="L5" s="15">
        <f>'0_岡倉'!$M$4</f>
        <v>0</v>
      </c>
      <c r="M5" s="15">
        <f>'0_岡倉'!$N$4</f>
        <v>0</v>
      </c>
      <c r="N5" s="15">
        <f>'0_岡倉'!$O$4</f>
        <v>0</v>
      </c>
      <c r="O5" s="15">
        <f>'0_岡倉'!$P$4</f>
        <v>2</v>
      </c>
      <c r="P5" s="15">
        <f>'0_岡倉'!$Q$4</f>
        <v>0</v>
      </c>
    </row>
    <row r="6" spans="1:16" ht="13.5">
      <c r="A6" s="2" t="s">
        <v>40</v>
      </c>
      <c r="B6" s="33">
        <f>'1_石井'!D2</f>
        <v>0.13541666666666666</v>
      </c>
      <c r="C6" s="33">
        <f>'1_石井'!D$3</f>
        <v>0.24545454545454545</v>
      </c>
      <c r="D6" s="15">
        <f>'1_石井'!E4</f>
        <v>114</v>
      </c>
      <c r="E6" s="15">
        <f>'1_石井'!F4</f>
        <v>96</v>
      </c>
      <c r="F6" s="15">
        <f>'1_石井'!G4</f>
        <v>6</v>
      </c>
      <c r="G6" s="53">
        <f>'1_石井'!H4</f>
        <v>6</v>
      </c>
      <c r="H6" s="51">
        <f>'1_石井'!I4</f>
        <v>1</v>
      </c>
      <c r="I6" s="15">
        <f>'1_石井'!J4</f>
        <v>0</v>
      </c>
      <c r="J6" s="15">
        <f>'1_石井'!K4</f>
        <v>14</v>
      </c>
      <c r="K6" s="15">
        <f>'1_石井'!L4</f>
        <v>3</v>
      </c>
      <c r="L6" s="15">
        <f>'1_石井'!M4</f>
        <v>6</v>
      </c>
      <c r="M6" s="15">
        <f>'1_石井'!N4</f>
        <v>3</v>
      </c>
      <c r="N6" s="15">
        <f>'1_石井'!O4</f>
        <v>4</v>
      </c>
      <c r="O6" s="15">
        <f>'1_石井'!P4</f>
        <v>13</v>
      </c>
      <c r="P6" s="15">
        <f>'1_石井'!Q4</f>
        <v>0</v>
      </c>
    </row>
    <row r="7" spans="1:16" ht="13.5">
      <c r="A7" s="2" t="s">
        <v>38</v>
      </c>
      <c r="B7" s="48">
        <f>'2_小林（青）'!D2</f>
        <v>0.296875</v>
      </c>
      <c r="C7" s="48">
        <f>'2_小林（青）'!D$3</f>
        <v>0.3918918918918919</v>
      </c>
      <c r="D7" s="15">
        <f>'2_小林（青）'!E4</f>
        <v>156</v>
      </c>
      <c r="E7" s="15">
        <f>'2_小林（青）'!F4</f>
        <v>128</v>
      </c>
      <c r="F7" s="49">
        <f>'2_小林（青）'!G4</f>
        <v>29</v>
      </c>
      <c r="G7" s="53">
        <f>'2_小林（青）'!H4</f>
        <v>6</v>
      </c>
      <c r="H7" s="51">
        <f>'2_小林（青）'!I4</f>
        <v>1</v>
      </c>
      <c r="I7" s="49">
        <f>'2_小林（青）'!J4</f>
        <v>2</v>
      </c>
      <c r="J7" s="53">
        <f>'2_小林（青）'!K4</f>
        <v>20</v>
      </c>
      <c r="K7" s="49">
        <f>'2_小林（青）'!L4</f>
        <v>21</v>
      </c>
      <c r="L7" s="53">
        <f>'2_小林（青）'!M4</f>
        <v>17</v>
      </c>
      <c r="M7" s="51">
        <f>'2_小林（青）'!N4</f>
        <v>12</v>
      </c>
      <c r="N7" s="15">
        <f>'2_小林（青）'!O4</f>
        <v>2</v>
      </c>
      <c r="O7" s="15">
        <f>'2_小林（青）'!P4</f>
        <v>14</v>
      </c>
      <c r="P7" s="49">
        <f>'2_小林（青）'!Q4</f>
        <v>3</v>
      </c>
    </row>
    <row r="8" spans="1:16" ht="13.5">
      <c r="A8" s="2" t="s">
        <v>37</v>
      </c>
      <c r="B8" s="33">
        <f>'3_池本'!D2</f>
        <v>0.2903225806451613</v>
      </c>
      <c r="C8" s="33">
        <f>'3_池本'!D$3</f>
        <v>0.40540540540540543</v>
      </c>
      <c r="D8" s="15">
        <f>'3_池本'!E4</f>
        <v>37</v>
      </c>
      <c r="E8" s="15">
        <f>'3_池本'!F4</f>
        <v>31</v>
      </c>
      <c r="F8" s="15">
        <f>'3_池本'!G4</f>
        <v>8</v>
      </c>
      <c r="G8" s="15">
        <f>'3_池本'!H4</f>
        <v>0</v>
      </c>
      <c r="H8" s="51">
        <f>'3_池本'!I4</f>
        <v>1</v>
      </c>
      <c r="I8" s="15">
        <f>'3_池本'!J4</f>
        <v>0</v>
      </c>
      <c r="J8" s="15">
        <f>'3_池本'!K4</f>
        <v>6</v>
      </c>
      <c r="K8" s="15">
        <f>'3_池本'!L4</f>
        <v>4</v>
      </c>
      <c r="L8" s="15">
        <f>'3_池本'!M4</f>
        <v>2</v>
      </c>
      <c r="M8" s="15">
        <f>'3_池本'!N4</f>
        <v>0</v>
      </c>
      <c r="N8" s="15">
        <f>'3_池本'!O4</f>
        <v>0</v>
      </c>
      <c r="O8" s="15">
        <f>'3_池本'!P4</f>
        <v>2</v>
      </c>
      <c r="P8" s="15">
        <f>'3_池本'!Q4</f>
        <v>0</v>
      </c>
    </row>
    <row r="9" spans="1:16" ht="13.5">
      <c r="A9" s="2" t="s">
        <v>46</v>
      </c>
      <c r="B9" s="33">
        <f>'4_高田'!D2</f>
        <v>0.24390243902439024</v>
      </c>
      <c r="C9" s="33">
        <f>'4_高田'!D$3</f>
        <v>0.3161764705882353</v>
      </c>
      <c r="D9" s="15">
        <f>'4_高田'!E4</f>
        <v>145</v>
      </c>
      <c r="E9" s="15">
        <f>'4_高田'!F4</f>
        <v>123</v>
      </c>
      <c r="F9" s="15">
        <f>'4_高田'!G4</f>
        <v>21</v>
      </c>
      <c r="G9" s="51">
        <f>'4_高田'!H4</f>
        <v>9</v>
      </c>
      <c r="H9" s="15">
        <f>'4_高田'!I4</f>
        <v>0</v>
      </c>
      <c r="I9" s="15">
        <f>'4_高田'!J4</f>
        <v>0</v>
      </c>
      <c r="J9" s="15">
        <f>'4_高田'!K4</f>
        <v>13</v>
      </c>
      <c r="K9" s="51">
        <f>'4_高田'!L4</f>
        <v>13</v>
      </c>
      <c r="L9" s="15">
        <f>'4_高田'!M4</f>
        <v>8</v>
      </c>
      <c r="M9" s="53">
        <f>'4_高田'!N4</f>
        <v>9</v>
      </c>
      <c r="N9" s="51">
        <f>'4_高田'!O4</f>
        <v>9</v>
      </c>
      <c r="O9" s="64">
        <f>'4_高田'!P4</f>
        <v>15</v>
      </c>
      <c r="P9" s="51">
        <f>'4_高田'!Q4</f>
        <v>2</v>
      </c>
    </row>
    <row r="10" spans="1:16" ht="13.5">
      <c r="A10" s="2" t="s">
        <v>45</v>
      </c>
      <c r="B10" s="33">
        <f>'5_土居'!D2</f>
        <v>0.11594202898550725</v>
      </c>
      <c r="C10" s="33">
        <f>'5_土居'!D$3</f>
        <v>0.1643835616438356</v>
      </c>
      <c r="D10" s="15">
        <f>'5_土居'!E4</f>
        <v>73</v>
      </c>
      <c r="E10" s="15">
        <f>'5_土居'!F4</f>
        <v>69</v>
      </c>
      <c r="F10" s="15">
        <f>'5_土居'!G4</f>
        <v>7</v>
      </c>
      <c r="G10" s="15">
        <f>'5_土居'!H4</f>
        <v>0</v>
      </c>
      <c r="H10" s="51">
        <f>'5_土居'!I4</f>
        <v>1</v>
      </c>
      <c r="I10" s="15">
        <f>'5_土居'!J4</f>
        <v>0</v>
      </c>
      <c r="J10" s="15">
        <f>'5_土居'!K4</f>
        <v>4</v>
      </c>
      <c r="K10" s="15">
        <f>'5_土居'!L4</f>
        <v>4</v>
      </c>
      <c r="L10" s="15">
        <f>'5_土居'!M4</f>
        <v>5</v>
      </c>
      <c r="M10" s="15">
        <f>'5_土居'!N4</f>
        <v>3</v>
      </c>
      <c r="N10" s="15">
        <f>'5_土居'!O4</f>
        <v>0</v>
      </c>
      <c r="O10" s="49">
        <f>'5_土居'!P4</f>
        <v>18</v>
      </c>
      <c r="P10" s="51">
        <f>'5_土居'!Q4</f>
        <v>2</v>
      </c>
    </row>
    <row r="11" spans="1:16" ht="13.5">
      <c r="A11" s="2" t="s">
        <v>43</v>
      </c>
      <c r="B11" s="33">
        <f>'6_白石'!D2</f>
        <v>0.1780821917808219</v>
      </c>
      <c r="C11" s="33">
        <f>'6_白石'!D$3</f>
        <v>0.25</v>
      </c>
      <c r="D11" s="15">
        <f>'6_白石'!E4</f>
        <v>89</v>
      </c>
      <c r="E11" s="15">
        <f>'6_白石'!F4</f>
        <v>73</v>
      </c>
      <c r="F11" s="15">
        <f>'6_白石'!G4</f>
        <v>7</v>
      </c>
      <c r="G11" s="15">
        <f>'6_白石'!H4</f>
        <v>4</v>
      </c>
      <c r="H11" s="49">
        <f>'6_白石'!I4</f>
        <v>2</v>
      </c>
      <c r="I11" s="15">
        <f>'6_白石'!J4</f>
        <v>0</v>
      </c>
      <c r="J11" s="15">
        <f>'6_白石'!K4</f>
        <v>7</v>
      </c>
      <c r="K11" s="15">
        <f>'6_白石'!L4</f>
        <v>7</v>
      </c>
      <c r="L11" s="15">
        <f>'6_白石'!M4</f>
        <v>9</v>
      </c>
      <c r="M11" s="15">
        <f>'6_白石'!N4</f>
        <v>0</v>
      </c>
      <c r="N11" s="49">
        <f>'6_白石'!O4</f>
        <v>10</v>
      </c>
      <c r="O11" s="15">
        <f>'6_白石'!P4</f>
        <v>7</v>
      </c>
      <c r="P11" s="15">
        <f>'6_白石'!Q4</f>
        <v>0</v>
      </c>
    </row>
    <row r="12" spans="1:16" ht="13.5">
      <c r="A12" s="2" t="s">
        <v>19</v>
      </c>
      <c r="B12" s="50">
        <f>'７_藤亀'!D2</f>
        <v>0.26717557251908397</v>
      </c>
      <c r="C12" s="50">
        <f>'７_藤亀'!D$3</f>
        <v>0.3885350318471338</v>
      </c>
      <c r="D12" s="15">
        <f>'７_藤亀'!E4</f>
        <v>162</v>
      </c>
      <c r="E12" s="15">
        <f>'７_藤亀'!F4</f>
        <v>131</v>
      </c>
      <c r="F12" s="53">
        <f>'７_藤亀'!G4</f>
        <v>22</v>
      </c>
      <c r="G12" s="49">
        <f>'７_藤亀'!H4</f>
        <v>10</v>
      </c>
      <c r="H12" s="49">
        <f>'７_藤亀'!I4</f>
        <v>2</v>
      </c>
      <c r="I12" s="51">
        <f>'７_藤亀'!J4</f>
        <v>1</v>
      </c>
      <c r="J12" s="49">
        <f>'７_藤亀'!K4</f>
        <v>26</v>
      </c>
      <c r="K12" s="53">
        <f>'７_藤亀'!L4</f>
        <v>9</v>
      </c>
      <c r="L12" s="51">
        <f>'７_藤亀'!M4</f>
        <v>21</v>
      </c>
      <c r="M12" s="49">
        <f>'７_藤亀'!N4</f>
        <v>17</v>
      </c>
      <c r="N12" s="15">
        <f>'７_藤亀'!O4</f>
        <v>4</v>
      </c>
      <c r="O12" s="49">
        <f>'７_藤亀'!P4</f>
        <v>18</v>
      </c>
      <c r="P12" s="51">
        <f>'７_藤亀'!Q4</f>
        <v>2</v>
      </c>
    </row>
    <row r="13" spans="1:16" ht="13.5">
      <c r="A13" s="2" t="s">
        <v>41</v>
      </c>
      <c r="B13" s="33">
        <f>'8_広田'!D2</f>
        <v>0.23214285714285715</v>
      </c>
      <c r="C13" s="33">
        <f>'8_広田'!D$3</f>
        <v>0.328125</v>
      </c>
      <c r="D13" s="15">
        <f>'8_広田'!E4</f>
        <v>131</v>
      </c>
      <c r="E13" s="15">
        <f>'8_広田'!F4</f>
        <v>112</v>
      </c>
      <c r="F13" s="51">
        <f>'8_広田'!G4</f>
        <v>24</v>
      </c>
      <c r="G13" s="15">
        <f>'8_広田'!H4</f>
        <v>2</v>
      </c>
      <c r="H13" s="15">
        <f>'8_広田'!I4</f>
        <v>0</v>
      </c>
      <c r="I13" s="15">
        <f>'8_広田'!J4</f>
        <v>0</v>
      </c>
      <c r="J13" s="15">
        <f>'8_広田'!K4</f>
        <v>16</v>
      </c>
      <c r="K13" s="15">
        <f>'8_広田'!L4</f>
        <v>4</v>
      </c>
      <c r="L13" s="15">
        <f>'8_広田'!M4</f>
        <v>7</v>
      </c>
      <c r="M13" s="15">
        <f>'8_広田'!N4</f>
        <v>2</v>
      </c>
      <c r="N13" s="15">
        <f>'8_広田'!O4</f>
        <v>3</v>
      </c>
      <c r="O13" s="51">
        <f>'8_広田'!P4</f>
        <v>16</v>
      </c>
      <c r="P13" s="15">
        <f>'8_広田'!Q4</f>
        <v>0</v>
      </c>
    </row>
    <row r="14" spans="1:16" ht="13.5">
      <c r="A14" s="2" t="s">
        <v>44</v>
      </c>
      <c r="B14" s="33">
        <f>'9_能仁'!D2</f>
        <v>0.12</v>
      </c>
      <c r="C14" s="33">
        <f>'9_能仁'!D$3</f>
        <v>0.21428571428571427</v>
      </c>
      <c r="D14" s="15">
        <f>'9_能仁'!E4</f>
        <v>56</v>
      </c>
      <c r="E14" s="15">
        <f>'9_能仁'!F4</f>
        <v>50</v>
      </c>
      <c r="F14" s="15">
        <f>'9_能仁'!G4</f>
        <v>4</v>
      </c>
      <c r="G14" s="15">
        <f>'9_能仁'!H4</f>
        <v>1</v>
      </c>
      <c r="H14" s="51">
        <f>'9_能仁'!I4</f>
        <v>1</v>
      </c>
      <c r="I14" s="15">
        <f>'9_能仁'!J4</f>
        <v>0</v>
      </c>
      <c r="J14" s="15">
        <f>'9_能仁'!K4</f>
        <v>6</v>
      </c>
      <c r="K14" s="15">
        <f>'9_能仁'!L4</f>
        <v>2</v>
      </c>
      <c r="L14" s="15">
        <f>'9_能仁'!M4</f>
        <v>4</v>
      </c>
      <c r="M14" s="15">
        <f>'9_能仁'!N4</f>
        <v>2</v>
      </c>
      <c r="N14" s="15">
        <f>'9_能仁'!O4</f>
        <v>0</v>
      </c>
      <c r="O14" s="15">
        <f>'9_能仁'!P4</f>
        <v>9</v>
      </c>
      <c r="P14" s="15">
        <f>'9_能仁'!Q4</f>
        <v>0</v>
      </c>
    </row>
    <row r="15" spans="1:16" ht="13.5">
      <c r="A15" s="2" t="s">
        <v>39</v>
      </c>
      <c r="B15" s="43">
        <f>'10_安良田'!D2</f>
        <v>0.25862068965517243</v>
      </c>
      <c r="C15" s="43">
        <f>'10_安良田'!D$3</f>
        <v>0.37681159420289856</v>
      </c>
      <c r="D15" s="15">
        <f>'10_安良田'!E4</f>
        <v>143</v>
      </c>
      <c r="E15" s="15">
        <f>'10_安良田'!F4</f>
        <v>116</v>
      </c>
      <c r="F15" s="53">
        <f>'10_安良田'!G4</f>
        <v>22</v>
      </c>
      <c r="G15" s="15">
        <f>'10_安良田'!H4</f>
        <v>5</v>
      </c>
      <c r="H15" s="49">
        <f>'10_安良田'!I4</f>
        <v>2</v>
      </c>
      <c r="I15" s="51">
        <f>'10_安良田'!J4</f>
        <v>1</v>
      </c>
      <c r="J15" s="51">
        <f>'10_安良田'!K4</f>
        <v>22</v>
      </c>
      <c r="K15" s="53">
        <f>'10_安良田'!L4</f>
        <v>9</v>
      </c>
      <c r="L15" s="49">
        <f>'10_安良田'!M4</f>
        <v>24</v>
      </c>
      <c r="M15" s="15">
        <f>'10_安良田'!N4</f>
        <v>7</v>
      </c>
      <c r="N15" s="53">
        <f>'10_安良田'!O4</f>
        <v>5</v>
      </c>
      <c r="O15" s="15">
        <f>'10_安良田'!P4</f>
        <v>14</v>
      </c>
      <c r="P15" s="51">
        <f>'10_安良田'!Q4</f>
        <v>2</v>
      </c>
    </row>
    <row r="16" spans="1:16" ht="13.5">
      <c r="A16" s="2" t="s">
        <v>42</v>
      </c>
      <c r="B16" s="33">
        <f>'11_高藤'!D2</f>
        <v>0.18181818181818182</v>
      </c>
      <c r="C16" s="33">
        <f>'11_高藤'!D$3</f>
        <v>0.25</v>
      </c>
      <c r="D16" s="15">
        <f>'11_高藤'!E4</f>
        <v>35</v>
      </c>
      <c r="E16" s="15">
        <f>'11_高藤'!F4</f>
        <v>33</v>
      </c>
      <c r="F16" s="15">
        <f>'11_高藤'!G4</f>
        <v>5</v>
      </c>
      <c r="G16" s="15">
        <f>'11_高藤'!H4</f>
        <v>1</v>
      </c>
      <c r="H16" s="15">
        <f>'11_高藤'!I4</f>
        <v>0</v>
      </c>
      <c r="I16" s="15">
        <f>'11_高藤'!J4</f>
        <v>0</v>
      </c>
      <c r="J16" s="15">
        <f>'11_高藤'!K4</f>
        <v>3</v>
      </c>
      <c r="K16" s="15">
        <f>'11_高藤'!L4</f>
        <v>0</v>
      </c>
      <c r="L16" s="15">
        <f>'11_高藤'!M4</f>
        <v>2</v>
      </c>
      <c r="M16" s="15">
        <f>'11_高藤'!N4</f>
        <v>2</v>
      </c>
      <c r="N16" s="15">
        <f>'11_高藤'!O4</f>
        <v>0</v>
      </c>
      <c r="O16" s="15">
        <f>'11_高藤'!P4</f>
        <v>6</v>
      </c>
      <c r="P16" s="15">
        <f>'11_高藤'!Q4</f>
        <v>0</v>
      </c>
    </row>
    <row r="17" spans="1:16" ht="13.5">
      <c r="A17" s="34" t="s">
        <v>48</v>
      </c>
      <c r="B17" s="33">
        <f>'12_篠原'!D2</f>
        <v>0.11764705882352941</v>
      </c>
      <c r="C17" s="33">
        <f>'12_篠原'!D$3</f>
        <v>0.21052631578947367</v>
      </c>
      <c r="D17" s="15">
        <f>'12_篠原'!E4</f>
        <v>19</v>
      </c>
      <c r="E17" s="15">
        <f>'12_篠原'!F4</f>
        <v>17</v>
      </c>
      <c r="F17" s="15">
        <f>'12_篠原'!G4</f>
        <v>2</v>
      </c>
      <c r="G17" s="15">
        <f>'12_篠原'!H4</f>
        <v>0</v>
      </c>
      <c r="H17" s="15">
        <f>'12_篠原'!I4</f>
        <v>0</v>
      </c>
      <c r="I17" s="15">
        <f>'12_篠原'!J4</f>
        <v>0</v>
      </c>
      <c r="J17" s="15">
        <f>'12_篠原'!K4</f>
        <v>2</v>
      </c>
      <c r="K17" s="15">
        <f>'12_篠原'!L4</f>
        <v>0</v>
      </c>
      <c r="L17" s="15">
        <f>'12_篠原'!M4</f>
        <v>1</v>
      </c>
      <c r="M17" s="15">
        <f>'12_篠原'!N4</f>
        <v>0</v>
      </c>
      <c r="N17" s="15">
        <f>'12_篠原'!O4</f>
        <v>0</v>
      </c>
      <c r="O17" s="15">
        <f>'12_篠原'!P4</f>
        <v>5</v>
      </c>
      <c r="P17" s="15">
        <f>'12_篠原'!Q4</f>
        <v>0</v>
      </c>
    </row>
    <row r="18" spans="1:16" ht="13.5">
      <c r="A18" s="34" t="s">
        <v>49</v>
      </c>
      <c r="B18" s="33">
        <f>'13_川野'!D2</f>
        <v>0.3333333333333333</v>
      </c>
      <c r="C18" s="33">
        <f>'13_川野'!D3</f>
        <v>0.5</v>
      </c>
      <c r="D18" s="34">
        <f>'13_川野'!E4</f>
        <v>4</v>
      </c>
      <c r="E18" s="34">
        <f>'13_川野'!F4</f>
        <v>3</v>
      </c>
      <c r="F18" s="34">
        <f>'13_川野'!G4</f>
        <v>0</v>
      </c>
      <c r="G18" s="34">
        <f>'13_川野'!H4</f>
        <v>1</v>
      </c>
      <c r="H18" s="34">
        <f>'13_川野'!I4</f>
        <v>0</v>
      </c>
      <c r="I18" s="34">
        <f>'13_川野'!J4</f>
        <v>0</v>
      </c>
      <c r="J18" s="34">
        <f>'13_川野'!K4</f>
        <v>1</v>
      </c>
      <c r="K18" s="34">
        <f>'13_川野'!L4</f>
        <v>0</v>
      </c>
      <c r="L18" s="34">
        <f>'13_川野'!M4</f>
        <v>2</v>
      </c>
      <c r="M18" s="34">
        <f>'13_川野'!N4</f>
        <v>0</v>
      </c>
      <c r="N18" s="34">
        <f>'13_川野'!O4</f>
        <v>0</v>
      </c>
      <c r="O18" s="34">
        <f>'13_川野'!P4</f>
        <v>1</v>
      </c>
      <c r="P18" s="34">
        <f>'13_川野'!Q4</f>
        <v>0</v>
      </c>
    </row>
    <row r="19" spans="1:16" ht="13.5">
      <c r="A19" s="34" t="s">
        <v>50</v>
      </c>
      <c r="B19" s="33">
        <f>'14_大平'!D2</f>
        <v>0.2</v>
      </c>
      <c r="C19" s="33">
        <f>'14_大平'!D3</f>
        <v>0.2</v>
      </c>
      <c r="D19" s="34">
        <f>'14_大平'!E4</f>
        <v>5</v>
      </c>
      <c r="E19" s="34">
        <f>'14_大平'!F4</f>
        <v>5</v>
      </c>
      <c r="F19" s="34">
        <f>'14_大平'!G4</f>
        <v>1</v>
      </c>
      <c r="G19" s="34">
        <f>'14_大平'!H4</f>
        <v>0</v>
      </c>
      <c r="H19" s="34">
        <f>'14_大平'!I4</f>
        <v>0</v>
      </c>
      <c r="I19" s="34">
        <f>'14_大平'!J4</f>
        <v>0</v>
      </c>
      <c r="J19" s="34">
        <f>'14_大平'!K4</f>
        <v>0</v>
      </c>
      <c r="K19" s="34">
        <f>'14_大平'!L4</f>
        <v>0</v>
      </c>
      <c r="L19" s="34">
        <f>'14_大平'!M4</f>
        <v>0</v>
      </c>
      <c r="M19" s="34">
        <f>'14_大平'!N4</f>
        <v>0</v>
      </c>
      <c r="N19" s="34">
        <f>'14_大平'!O4</f>
        <v>0</v>
      </c>
      <c r="O19" s="34">
        <f>'14_大平'!P4</f>
        <v>0</v>
      </c>
      <c r="P19" s="34">
        <f>'14_大平'!Q4</f>
        <v>0</v>
      </c>
    </row>
    <row r="20" spans="1:16" ht="13.5">
      <c r="A20" s="34" t="s">
        <v>51</v>
      </c>
      <c r="B20" s="33">
        <f>'15_大内'!D2</f>
        <v>0</v>
      </c>
      <c r="C20" s="33">
        <f>'15_大内'!D3</f>
        <v>0.5</v>
      </c>
      <c r="D20" s="34">
        <f>'15_大内'!E4</f>
        <v>4</v>
      </c>
      <c r="E20" s="34">
        <f>'15_大内'!F4</f>
        <v>2</v>
      </c>
      <c r="F20" s="34">
        <f>'15_大内'!G4</f>
        <v>0</v>
      </c>
      <c r="G20" s="34">
        <f>'15_大内'!H4</f>
        <v>0</v>
      </c>
      <c r="H20" s="34">
        <f>'15_大内'!I4</f>
        <v>0</v>
      </c>
      <c r="I20" s="34">
        <f>'15_大内'!J4</f>
        <v>0</v>
      </c>
      <c r="J20" s="34">
        <f>'15_大内'!K4</f>
        <v>2</v>
      </c>
      <c r="K20" s="34">
        <f>'15_大内'!L4</f>
        <v>0</v>
      </c>
      <c r="L20" s="34">
        <f>'15_大内'!M4</f>
        <v>1</v>
      </c>
      <c r="M20" s="34">
        <f>'15_大内'!N4</f>
        <v>0</v>
      </c>
      <c r="N20" s="34">
        <f>'15_大内'!O4</f>
        <v>0</v>
      </c>
      <c r="O20" s="34">
        <f>'15_大内'!P4</f>
        <v>2</v>
      </c>
      <c r="P20" s="34">
        <f>'15_大内'!Q4</f>
        <v>0</v>
      </c>
    </row>
    <row r="21" spans="1:16" ht="13.5">
      <c r="A21" s="2" t="s">
        <v>67</v>
      </c>
      <c r="B21" s="33">
        <f>'16_三上'!D2</f>
        <v>0</v>
      </c>
      <c r="C21" s="33">
        <f>'16_三上'!D3</f>
        <v>0</v>
      </c>
      <c r="D21" s="34">
        <f>'16_三上'!E4</f>
        <v>4</v>
      </c>
      <c r="E21" s="34">
        <f>'16_三上'!F4</f>
        <v>4</v>
      </c>
      <c r="F21" s="34">
        <f>'16_三上'!G4</f>
        <v>0</v>
      </c>
      <c r="G21" s="34">
        <f>'16_三上'!H4</f>
        <v>0</v>
      </c>
      <c r="H21" s="34">
        <f>'16_三上'!I4</f>
        <v>0</v>
      </c>
      <c r="I21" s="34">
        <f>'16_三上'!J4</f>
        <v>0</v>
      </c>
      <c r="J21" s="34">
        <f>'16_三上'!K4</f>
        <v>0</v>
      </c>
      <c r="K21" s="34">
        <f>'16_三上'!L4</f>
        <v>0</v>
      </c>
      <c r="L21" s="34">
        <f>'16_三上'!M4</f>
        <v>0</v>
      </c>
      <c r="M21" s="34">
        <f>'16_三上'!N4</f>
        <v>0</v>
      </c>
      <c r="N21" s="34">
        <f>'16_三上'!O4</f>
        <v>0</v>
      </c>
      <c r="O21" s="34">
        <f>'16_三上'!P4</f>
        <v>0</v>
      </c>
      <c r="P21" s="34">
        <f>'16_三上'!Q4</f>
        <v>0</v>
      </c>
    </row>
    <row r="22" spans="1:16" ht="13.5">
      <c r="A22" s="34" t="s">
        <v>52</v>
      </c>
      <c r="B22" s="33">
        <f>'17_杉本'!D2</f>
        <v>0.1702127659574468</v>
      </c>
      <c r="C22" s="33">
        <f>'17_杉本'!D3</f>
        <v>0.3157894736842105</v>
      </c>
      <c r="D22" s="34">
        <f>'17_杉本'!E4</f>
        <v>59</v>
      </c>
      <c r="E22" s="34">
        <f>'17_杉本'!F4</f>
        <v>47</v>
      </c>
      <c r="F22" s="34">
        <f>'17_杉本'!G4</f>
        <v>7</v>
      </c>
      <c r="G22" s="34">
        <f>'17_杉本'!H4</f>
        <v>1</v>
      </c>
      <c r="H22" s="34">
        <f>'17_杉本'!I4</f>
        <v>0</v>
      </c>
      <c r="I22" s="34">
        <f>'17_杉本'!J4</f>
        <v>0</v>
      </c>
      <c r="J22" s="34">
        <f>'17_杉本'!K4</f>
        <v>10</v>
      </c>
      <c r="K22" s="34">
        <f>'17_杉本'!L4</f>
        <v>4</v>
      </c>
      <c r="L22" s="34">
        <f>'17_杉本'!M4</f>
        <v>7</v>
      </c>
      <c r="M22" s="34">
        <f>'17_杉本'!N4</f>
        <v>1</v>
      </c>
      <c r="N22" s="34">
        <f>'17_杉本'!O4</f>
        <v>1</v>
      </c>
      <c r="O22" s="34">
        <f>'17_杉本'!P4</f>
        <v>14</v>
      </c>
      <c r="P22" s="63">
        <f>'17_杉本'!Q4</f>
        <v>1</v>
      </c>
    </row>
    <row r="23" spans="1:16" ht="13.5">
      <c r="A23" s="34" t="s">
        <v>54</v>
      </c>
      <c r="B23" s="33">
        <f>'18_林'!D2</f>
        <v>0.1724137931034483</v>
      </c>
      <c r="C23" s="33">
        <f>'18_林'!D3</f>
        <v>0.22580645161290322</v>
      </c>
      <c r="D23" s="34">
        <f>'18_林'!E4</f>
        <v>32</v>
      </c>
      <c r="E23" s="34">
        <f>'18_林'!F4</f>
        <v>29</v>
      </c>
      <c r="F23" s="34">
        <f>'18_林'!G4</f>
        <v>4</v>
      </c>
      <c r="G23" s="34">
        <f>'18_林'!H4</f>
        <v>1</v>
      </c>
      <c r="H23" s="34">
        <f>'18_林'!I4</f>
        <v>0</v>
      </c>
      <c r="I23" s="34">
        <f>'18_林'!J4</f>
        <v>0</v>
      </c>
      <c r="J23" s="34">
        <f>'18_林'!K4</f>
        <v>2</v>
      </c>
      <c r="K23" s="34">
        <f>'18_林'!L4</f>
        <v>2</v>
      </c>
      <c r="L23" s="34">
        <f>'18_林'!M4</f>
        <v>0</v>
      </c>
      <c r="M23" s="34">
        <f>'18_林'!N4</f>
        <v>0</v>
      </c>
      <c r="N23" s="34">
        <f>'18_林'!O4</f>
        <v>0</v>
      </c>
      <c r="O23" s="34">
        <f>'18_林'!P4</f>
        <v>9</v>
      </c>
      <c r="P23" s="34">
        <f>'18_林'!Q4</f>
        <v>0</v>
      </c>
    </row>
    <row r="24" spans="1:16" ht="13.5">
      <c r="A24" s="34" t="s">
        <v>53</v>
      </c>
      <c r="B24" s="33">
        <f>'19_山本'!D2</f>
        <v>0.20408163265306123</v>
      </c>
      <c r="C24" s="33">
        <f>'19_山本'!D3</f>
        <v>0.2641509433962264</v>
      </c>
      <c r="D24" s="34">
        <f>'19_山本'!E4</f>
        <v>56</v>
      </c>
      <c r="E24" s="34">
        <f>'19_山本'!F4</f>
        <v>49</v>
      </c>
      <c r="F24" s="34">
        <f>'19_山本'!G4</f>
        <v>8</v>
      </c>
      <c r="G24" s="34">
        <f>'19_山本'!H4</f>
        <v>2</v>
      </c>
      <c r="H24" s="34">
        <f>'19_山本'!I4</f>
        <v>0</v>
      </c>
      <c r="I24" s="34">
        <f>'19_山本'!J4</f>
        <v>0</v>
      </c>
      <c r="J24" s="34">
        <f>'19_山本'!K4</f>
        <v>4</v>
      </c>
      <c r="K24" s="34">
        <f>'19_山本'!L4</f>
        <v>2</v>
      </c>
      <c r="L24" s="34">
        <f>'19_山本'!M4</f>
        <v>6</v>
      </c>
      <c r="M24" s="34">
        <f>'19_山本'!N4</f>
        <v>1</v>
      </c>
      <c r="N24" s="34">
        <f>'19_山本'!O4</f>
        <v>3</v>
      </c>
      <c r="O24" s="34">
        <f>'19_山本'!P4</f>
        <v>5</v>
      </c>
      <c r="P24" s="34">
        <f>'19_山本'!Q4</f>
        <v>0</v>
      </c>
    </row>
    <row r="25" spans="1:16" ht="13.5">
      <c r="A25" s="2" t="s">
        <v>134</v>
      </c>
      <c r="B25" s="33">
        <f>'20_西川'!D2</f>
        <v>0.25</v>
      </c>
      <c r="C25" s="33">
        <f>'20_西川'!D3</f>
        <v>0.25</v>
      </c>
      <c r="D25" s="34">
        <f>'20_西川'!E4</f>
        <v>4</v>
      </c>
      <c r="E25" s="34">
        <f>'20_西川'!F4</f>
        <v>4</v>
      </c>
      <c r="F25" s="34">
        <f>'20_西川'!G4</f>
        <v>1</v>
      </c>
      <c r="G25" s="34">
        <f>'20_西川'!H4</f>
        <v>0</v>
      </c>
      <c r="H25" s="34">
        <f>'20_西川'!I4</f>
        <v>0</v>
      </c>
      <c r="I25" s="34">
        <f>'20_西川'!J4</f>
        <v>0</v>
      </c>
      <c r="J25" s="34">
        <f>'20_西川'!K4</f>
        <v>0</v>
      </c>
      <c r="K25" s="34">
        <f>'20_西川'!L4</f>
        <v>0</v>
      </c>
      <c r="L25" s="34">
        <f>'20_西川'!M4</f>
        <v>1</v>
      </c>
      <c r="M25" s="34">
        <f>'20_西川'!N4</f>
        <v>0</v>
      </c>
      <c r="N25" s="34">
        <f>'20_西川'!O4</f>
        <v>0</v>
      </c>
      <c r="O25" s="34">
        <f>'20_西川'!P4</f>
        <v>0</v>
      </c>
      <c r="P25" s="34">
        <f>'20_西川'!Q4</f>
        <v>0</v>
      </c>
    </row>
    <row r="26" spans="1:16" ht="15" customHeight="1">
      <c r="A26" s="2" t="s">
        <v>135</v>
      </c>
      <c r="B26" s="33">
        <f>'24_米川'!D2</f>
        <v>0</v>
      </c>
      <c r="C26" s="33">
        <f>'24_米川'!D3</f>
        <v>0.14285714285714285</v>
      </c>
      <c r="D26" s="34">
        <f>'24_米川'!E4</f>
        <v>7</v>
      </c>
      <c r="E26" s="34">
        <f>'24_米川'!F4</f>
        <v>6</v>
      </c>
      <c r="F26" s="34">
        <f>'24_米川'!G4</f>
        <v>0</v>
      </c>
      <c r="G26" s="34">
        <f>'24_米川'!H4</f>
        <v>0</v>
      </c>
      <c r="H26" s="34">
        <f>'24_米川'!I4</f>
        <v>0</v>
      </c>
      <c r="I26" s="34">
        <f>'24_米川'!J4</f>
        <v>0</v>
      </c>
      <c r="J26" s="34">
        <f>'24_米川'!K4</f>
        <v>1</v>
      </c>
      <c r="K26" s="34">
        <f>'24_米川'!L4</f>
        <v>0</v>
      </c>
      <c r="L26" s="34">
        <f>'24_米川'!M4</f>
        <v>1</v>
      </c>
      <c r="M26" s="34">
        <f>'24_米川'!N4</f>
        <v>0</v>
      </c>
      <c r="N26" s="34">
        <f>'24_米川'!O4</f>
        <v>0</v>
      </c>
      <c r="O26" s="34">
        <f>'24_米川'!P4</f>
        <v>0</v>
      </c>
      <c r="P26" s="34">
        <f>'24_米川'!Q4</f>
        <v>0</v>
      </c>
    </row>
    <row r="27" spans="1:16" ht="15" customHeight="1">
      <c r="A27" s="2" t="s">
        <v>136</v>
      </c>
      <c r="B27" s="33">
        <f>'25_安永'!D2</f>
        <v>0.25</v>
      </c>
      <c r="C27" s="33">
        <f>'25_安永'!D3</f>
        <v>0.4</v>
      </c>
      <c r="D27" s="34">
        <f>'25_安永'!E4</f>
        <v>10</v>
      </c>
      <c r="E27" s="34">
        <f>'25_安永'!F4</f>
        <v>8</v>
      </c>
      <c r="F27" s="34">
        <f>'25_安永'!G4</f>
        <v>1</v>
      </c>
      <c r="G27" s="34">
        <f>'25_安永'!H4</f>
        <v>1</v>
      </c>
      <c r="H27" s="34">
        <f>'25_安永'!I4</f>
        <v>0</v>
      </c>
      <c r="I27" s="34">
        <f>'25_安永'!J4</f>
        <v>0</v>
      </c>
      <c r="J27" s="34">
        <f>'25_安永'!K4</f>
        <v>2</v>
      </c>
      <c r="K27" s="34">
        <f>'25_安永'!L4</f>
        <v>1</v>
      </c>
      <c r="L27" s="34">
        <f>'25_安永'!M4</f>
        <v>3</v>
      </c>
      <c r="M27" s="34">
        <f>'25_安永'!N4</f>
        <v>0</v>
      </c>
      <c r="N27" s="34">
        <f>'25_安永'!O4</f>
        <v>0</v>
      </c>
      <c r="O27" s="34">
        <f>'25_安永'!P4</f>
        <v>1</v>
      </c>
      <c r="P27" s="34">
        <f>'25_安永'!Q4</f>
        <v>0</v>
      </c>
    </row>
    <row r="29" ht="13.5">
      <c r="B29" t="s">
        <v>116</v>
      </c>
    </row>
    <row r="31" spans="1:3" ht="13.5">
      <c r="A31" s="54" t="s">
        <v>161</v>
      </c>
      <c r="B31" s="55" t="s">
        <v>38</v>
      </c>
      <c r="C31" s="56">
        <f>B7</f>
        <v>0.296875</v>
      </c>
    </row>
    <row r="32" spans="1:3" ht="13.5">
      <c r="A32" s="54" t="s">
        <v>162</v>
      </c>
      <c r="B32" s="55" t="s">
        <v>38</v>
      </c>
      <c r="C32" s="56" t="s">
        <v>166</v>
      </c>
    </row>
    <row r="33" spans="1:3" ht="13.5">
      <c r="A33" s="54" t="s">
        <v>163</v>
      </c>
      <c r="B33" s="55" t="s">
        <v>38</v>
      </c>
      <c r="C33" s="56" t="s">
        <v>167</v>
      </c>
    </row>
    <row r="34" spans="1:3" ht="13.5">
      <c r="A34" s="57" t="s">
        <v>164</v>
      </c>
      <c r="B34" s="55" t="s">
        <v>38</v>
      </c>
      <c r="C34" s="56" t="s">
        <v>168</v>
      </c>
    </row>
    <row r="35" ht="13.5">
      <c r="C35" s="1"/>
    </row>
    <row r="36" spans="1:4" ht="13.5">
      <c r="A36" s="58" t="s">
        <v>165</v>
      </c>
      <c r="B36" s="59" t="s">
        <v>169</v>
      </c>
      <c r="C36" s="60" t="s">
        <v>170</v>
      </c>
      <c r="D36" s="61" t="s">
        <v>171</v>
      </c>
    </row>
    <row r="37" spans="1:2" ht="13.5">
      <c r="A37" s="62" t="s">
        <v>172</v>
      </c>
      <c r="B37" s="62">
        <v>354</v>
      </c>
    </row>
  </sheetData>
  <sheetProtection/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B55" sqref="B55:D55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0.26717557251908397</v>
      </c>
    </row>
    <row r="3" spans="3:4" ht="13.5">
      <c r="C3" s="3" t="s">
        <v>36</v>
      </c>
      <c r="D3">
        <f>(G4+H4+I4+J4+K4)/(F4+K4)</f>
        <v>0.3885350318471338</v>
      </c>
    </row>
    <row r="4" spans="5:17" s="1" customFormat="1" ht="13.5">
      <c r="E4" s="1">
        <f aca="true" t="shared" si="0" ref="E4:Q4">SUM(E6:E72)</f>
        <v>162</v>
      </c>
      <c r="F4" s="1">
        <f t="shared" si="0"/>
        <v>131</v>
      </c>
      <c r="G4" s="1">
        <f t="shared" si="0"/>
        <v>22</v>
      </c>
      <c r="H4" s="1">
        <f t="shared" si="0"/>
        <v>10</v>
      </c>
      <c r="I4" s="1">
        <f t="shared" si="0"/>
        <v>2</v>
      </c>
      <c r="J4" s="1">
        <f t="shared" si="0"/>
        <v>1</v>
      </c>
      <c r="K4" s="1">
        <f t="shared" si="0"/>
        <v>26</v>
      </c>
      <c r="L4" s="1">
        <f t="shared" si="0"/>
        <v>9</v>
      </c>
      <c r="M4" s="1">
        <f t="shared" si="0"/>
        <v>21</v>
      </c>
      <c r="N4" s="1">
        <f t="shared" si="0"/>
        <v>17</v>
      </c>
      <c r="O4" s="1">
        <f t="shared" si="0"/>
        <v>4</v>
      </c>
      <c r="P4" s="1">
        <f t="shared" si="0"/>
        <v>18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2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3</v>
      </c>
      <c r="F8" s="2">
        <v>3</v>
      </c>
      <c r="G8" s="2">
        <v>1</v>
      </c>
      <c r="H8" s="2"/>
      <c r="I8" s="2"/>
      <c r="J8" s="2"/>
      <c r="K8" s="2"/>
      <c r="L8" s="2"/>
      <c r="M8" s="2"/>
      <c r="N8" s="2">
        <v>1</v>
      </c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3</v>
      </c>
      <c r="G10" s="2"/>
      <c r="H10" s="2">
        <v>1</v>
      </c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3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2</v>
      </c>
      <c r="G12" s="2">
        <v>1</v>
      </c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4</v>
      </c>
      <c r="F13" s="2">
        <v>2</v>
      </c>
      <c r="G13" s="2"/>
      <c r="H13" s="2"/>
      <c r="I13" s="2"/>
      <c r="J13" s="2"/>
      <c r="K13" s="2">
        <v>2</v>
      </c>
      <c r="L13" s="2"/>
      <c r="M13" s="2">
        <v>2</v>
      </c>
      <c r="N13" s="2"/>
      <c r="O13" s="2"/>
      <c r="P13" s="2"/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3</v>
      </c>
      <c r="G14" s="2">
        <v>2</v>
      </c>
      <c r="H14" s="2"/>
      <c r="I14" s="2"/>
      <c r="J14" s="2"/>
      <c r="K14" s="2"/>
      <c r="L14" s="2"/>
      <c r="M14" s="2">
        <v>1</v>
      </c>
      <c r="N14" s="2">
        <v>2</v>
      </c>
      <c r="O14" s="2"/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3</v>
      </c>
      <c r="F15" s="2">
        <v>1</v>
      </c>
      <c r="G15" s="2">
        <v>1</v>
      </c>
      <c r="H15" s="2"/>
      <c r="I15" s="2"/>
      <c r="J15" s="2"/>
      <c r="K15" s="2">
        <v>2</v>
      </c>
      <c r="L15" s="2"/>
      <c r="M15" s="2"/>
      <c r="N15" s="2">
        <v>1</v>
      </c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4</v>
      </c>
      <c r="F16" s="2">
        <v>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4</v>
      </c>
      <c r="F17" s="2">
        <v>4</v>
      </c>
      <c r="G17" s="2"/>
      <c r="H17" s="2">
        <v>1</v>
      </c>
      <c r="I17" s="2"/>
      <c r="J17" s="2"/>
      <c r="K17" s="2"/>
      <c r="L17" s="2"/>
      <c r="M17" s="2"/>
      <c r="N17" s="2"/>
      <c r="O17" s="2"/>
      <c r="P17" s="2">
        <v>2</v>
      </c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</row>
    <row r="19" spans="2:17" s="1" customFormat="1" ht="13.5">
      <c r="B19" s="11">
        <v>41582</v>
      </c>
      <c r="C19" s="18" t="s">
        <v>84</v>
      </c>
      <c r="D19" s="2" t="s">
        <v>85</v>
      </c>
      <c r="E19" s="2">
        <v>4</v>
      </c>
      <c r="F19" s="2">
        <v>2</v>
      </c>
      <c r="G19" s="2">
        <v>1</v>
      </c>
      <c r="H19" s="2"/>
      <c r="I19" s="2"/>
      <c r="J19" s="2"/>
      <c r="K19" s="2">
        <v>1</v>
      </c>
      <c r="L19" s="2"/>
      <c r="M19" s="2">
        <v>1</v>
      </c>
      <c r="N19" s="2">
        <v>1</v>
      </c>
      <c r="O19" s="2">
        <v>1</v>
      </c>
      <c r="P19" s="2"/>
      <c r="Q19" s="2"/>
    </row>
    <row r="20" spans="2:17" s="1" customFormat="1" ht="13.5">
      <c r="B20" s="11">
        <v>41594</v>
      </c>
      <c r="C20" s="18" t="s">
        <v>86</v>
      </c>
      <c r="D20" s="2" t="s">
        <v>87</v>
      </c>
      <c r="E20" s="2">
        <v>5</v>
      </c>
      <c r="F20" s="2">
        <v>4</v>
      </c>
      <c r="G20" s="2"/>
      <c r="H20" s="2"/>
      <c r="I20" s="2"/>
      <c r="J20" s="2"/>
      <c r="K20" s="2">
        <v>1</v>
      </c>
      <c r="L20" s="2">
        <v>1</v>
      </c>
      <c r="M20" s="2">
        <v>1</v>
      </c>
      <c r="N20" s="2"/>
      <c r="O20" s="2"/>
      <c r="P20" s="2"/>
      <c r="Q20" s="2"/>
    </row>
    <row r="21" spans="2:17" s="1" customFormat="1" ht="13.5">
      <c r="B21" s="11">
        <v>41594</v>
      </c>
      <c r="C21" s="18" t="s">
        <v>88</v>
      </c>
      <c r="D21" s="2" t="s">
        <v>89</v>
      </c>
      <c r="E21" s="2">
        <v>3</v>
      </c>
      <c r="F21" s="2">
        <v>3</v>
      </c>
      <c r="G21" s="2"/>
      <c r="H21" s="2"/>
      <c r="I21" s="2">
        <v>1</v>
      </c>
      <c r="J21" s="2"/>
      <c r="K21" s="2"/>
      <c r="L21" s="2"/>
      <c r="M21" s="2">
        <v>1</v>
      </c>
      <c r="N21" s="2"/>
      <c r="O21" s="2"/>
      <c r="P21" s="2">
        <v>1</v>
      </c>
      <c r="Q21" s="2"/>
    </row>
    <row r="22" spans="2:17" s="1" customFormat="1" ht="13.5">
      <c r="B22" s="11">
        <v>41595</v>
      </c>
      <c r="C22" s="18" t="s">
        <v>90</v>
      </c>
      <c r="D22" s="2" t="s">
        <v>91</v>
      </c>
      <c r="E22" s="2">
        <v>3</v>
      </c>
      <c r="F22" s="2">
        <v>3</v>
      </c>
      <c r="G22" s="2">
        <v>1</v>
      </c>
      <c r="H22" s="2"/>
      <c r="I22" s="2"/>
      <c r="J22" s="2"/>
      <c r="K22" s="2"/>
      <c r="L22" s="2"/>
      <c r="M22" s="2">
        <v>1</v>
      </c>
      <c r="N22" s="2">
        <v>1</v>
      </c>
      <c r="O22" s="2"/>
      <c r="P22" s="2">
        <v>1</v>
      </c>
      <c r="Q22" s="2"/>
    </row>
    <row r="23" spans="2:17" s="1" customFormat="1" ht="13.5">
      <c r="B23" s="11">
        <v>41595</v>
      </c>
      <c r="C23" s="2" t="s">
        <v>93</v>
      </c>
      <c r="D23" s="2" t="s">
        <v>94</v>
      </c>
      <c r="E23" s="2">
        <v>3</v>
      </c>
      <c r="F23" s="2">
        <v>2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</row>
    <row r="24" spans="2:17" s="1" customFormat="1" ht="13.5">
      <c r="B24" s="11">
        <v>41608</v>
      </c>
      <c r="C24" s="2" t="s">
        <v>96</v>
      </c>
      <c r="D24" s="2" t="s">
        <v>62</v>
      </c>
      <c r="E24" s="2">
        <v>3</v>
      </c>
      <c r="F24" s="2">
        <v>2</v>
      </c>
      <c r="G24" s="2"/>
      <c r="H24" s="2">
        <v>1</v>
      </c>
      <c r="I24" s="2"/>
      <c r="J24" s="2"/>
      <c r="K24" s="2">
        <v>1</v>
      </c>
      <c r="L24" s="2"/>
      <c r="M24" s="2"/>
      <c r="N24" s="2">
        <v>1</v>
      </c>
      <c r="O24" s="2"/>
      <c r="P24" s="2"/>
      <c r="Q24" s="2"/>
    </row>
    <row r="25" spans="2:17" s="1" customFormat="1" ht="13.5">
      <c r="B25" s="11">
        <v>41700</v>
      </c>
      <c r="C25" s="2" t="s">
        <v>58</v>
      </c>
      <c r="D25" s="2" t="s">
        <v>100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41700</v>
      </c>
      <c r="C26" s="2" t="s">
        <v>58</v>
      </c>
      <c r="D26" s="2" t="s">
        <v>91</v>
      </c>
      <c r="E26" s="2">
        <v>3</v>
      </c>
      <c r="F26" s="2">
        <v>2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</row>
    <row r="27" spans="2:17" s="1" customFormat="1" ht="13.5">
      <c r="B27" s="11">
        <v>41713</v>
      </c>
      <c r="C27" s="2" t="s">
        <v>103</v>
      </c>
      <c r="D27" s="2" t="s">
        <v>104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>
        <v>2</v>
      </c>
      <c r="Q27" s="2"/>
    </row>
    <row r="28" spans="2:17" s="1" customFormat="1" ht="13.5">
      <c r="B28" s="11">
        <v>41713</v>
      </c>
      <c r="C28" s="2" t="s">
        <v>106</v>
      </c>
      <c r="D28" s="2" t="s">
        <v>107</v>
      </c>
      <c r="E28" s="2">
        <v>5</v>
      </c>
      <c r="F28" s="2">
        <v>4</v>
      </c>
      <c r="G28" s="2"/>
      <c r="H28" s="2"/>
      <c r="I28" s="2">
        <v>1</v>
      </c>
      <c r="J28" s="2"/>
      <c r="K28" s="2"/>
      <c r="L28" s="2">
        <v>2</v>
      </c>
      <c r="M28" s="2">
        <v>2</v>
      </c>
      <c r="N28" s="2">
        <v>1</v>
      </c>
      <c r="O28" s="2"/>
      <c r="P28" s="2"/>
      <c r="Q28" s="2"/>
    </row>
    <row r="29" spans="2:17" s="1" customFormat="1" ht="13.5">
      <c r="B29" s="11">
        <v>41714</v>
      </c>
      <c r="C29" s="2" t="s">
        <v>64</v>
      </c>
      <c r="D29" s="2" t="s">
        <v>110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41727</v>
      </c>
      <c r="C30" s="2" t="s">
        <v>111</v>
      </c>
      <c r="D30" s="2" t="s">
        <v>110</v>
      </c>
      <c r="E30" s="2">
        <v>3</v>
      </c>
      <c r="F30" s="2">
        <v>2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2"/>
    </row>
    <row r="31" spans="2:17" s="1" customFormat="1" ht="13.5">
      <c r="B31" s="11">
        <v>41727</v>
      </c>
      <c r="C31" s="2" t="s">
        <v>64</v>
      </c>
      <c r="D31" s="2" t="s">
        <v>113</v>
      </c>
      <c r="E31" s="2">
        <v>3</v>
      </c>
      <c r="F31" s="2">
        <v>2</v>
      </c>
      <c r="G31" s="2">
        <v>1</v>
      </c>
      <c r="H31" s="2"/>
      <c r="I31" s="2"/>
      <c r="J31" s="2"/>
      <c r="K31" s="2">
        <v>1</v>
      </c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41748</v>
      </c>
      <c r="C32" s="2" t="s">
        <v>55</v>
      </c>
      <c r="D32" s="2" t="s">
        <v>56</v>
      </c>
      <c r="E32" s="2">
        <v>2</v>
      </c>
      <c r="F32" s="2">
        <v>1</v>
      </c>
      <c r="G32" s="2">
        <v>1</v>
      </c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</row>
    <row r="33" spans="2:17" s="1" customFormat="1" ht="13.5">
      <c r="B33" s="11">
        <v>41758</v>
      </c>
      <c r="C33" s="2" t="s">
        <v>82</v>
      </c>
      <c r="D33" s="2" t="s">
        <v>115</v>
      </c>
      <c r="E33" s="2">
        <v>3</v>
      </c>
      <c r="F33" s="2">
        <v>2</v>
      </c>
      <c r="G33" s="2">
        <v>1</v>
      </c>
      <c r="H33" s="2"/>
      <c r="I33" s="2"/>
      <c r="J33" s="2"/>
      <c r="K33" s="2">
        <v>1</v>
      </c>
      <c r="L33" s="2"/>
      <c r="M33" s="2"/>
      <c r="N33" s="2">
        <v>1</v>
      </c>
      <c r="O33" s="2"/>
      <c r="P33" s="2">
        <v>1</v>
      </c>
      <c r="Q33" s="2"/>
    </row>
    <row r="34" spans="2:17" s="1" customFormat="1" ht="13.5">
      <c r="B34" s="11">
        <v>41769</v>
      </c>
      <c r="C34" s="2" t="s">
        <v>58</v>
      </c>
      <c r="D34" s="2" t="s">
        <v>117</v>
      </c>
      <c r="E34" s="2">
        <v>3</v>
      </c>
      <c r="F34" s="2">
        <v>2</v>
      </c>
      <c r="G34" s="2">
        <v>1</v>
      </c>
      <c r="H34" s="2"/>
      <c r="I34" s="2"/>
      <c r="J34" s="2"/>
      <c r="K34" s="2">
        <v>1</v>
      </c>
      <c r="L34" s="2"/>
      <c r="M34" s="2"/>
      <c r="N34" s="2"/>
      <c r="O34" s="2"/>
      <c r="P34" s="2">
        <v>1</v>
      </c>
      <c r="Q34" s="2"/>
    </row>
    <row r="35" spans="2:17" s="1" customFormat="1" ht="13.5">
      <c r="B35" s="11">
        <v>41769</v>
      </c>
      <c r="C35" s="18" t="s">
        <v>77</v>
      </c>
      <c r="D35" s="2" t="s">
        <v>119</v>
      </c>
      <c r="E35" s="2">
        <v>4</v>
      </c>
      <c r="F35" s="2">
        <v>4</v>
      </c>
      <c r="G35" s="2"/>
      <c r="H35" s="2"/>
      <c r="I35" s="2"/>
      <c r="J35" s="2"/>
      <c r="K35" s="2"/>
      <c r="L35" s="2"/>
      <c r="M35" s="2">
        <v>1</v>
      </c>
      <c r="N35" s="2"/>
      <c r="O35" s="2"/>
      <c r="P35" s="2">
        <v>1</v>
      </c>
      <c r="Q35" s="2"/>
    </row>
    <row r="36" spans="2:17" s="1" customFormat="1" ht="13.5">
      <c r="B36" s="11">
        <v>41776</v>
      </c>
      <c r="C36" s="2" t="s">
        <v>111</v>
      </c>
      <c r="D36" s="2" t="s">
        <v>120</v>
      </c>
      <c r="E36" s="2">
        <v>4</v>
      </c>
      <c r="F36" s="2">
        <v>4</v>
      </c>
      <c r="G36" s="2">
        <v>1</v>
      </c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41791</v>
      </c>
      <c r="C37" s="2" t="s">
        <v>121</v>
      </c>
      <c r="D37" s="2" t="s">
        <v>122</v>
      </c>
      <c r="E37" s="2">
        <v>3</v>
      </c>
      <c r="F37" s="2">
        <v>2</v>
      </c>
      <c r="G37" s="2">
        <v>1</v>
      </c>
      <c r="H37" s="2"/>
      <c r="I37" s="2"/>
      <c r="J37" s="2"/>
      <c r="K37" s="2">
        <v>1</v>
      </c>
      <c r="L37" s="2"/>
      <c r="M37" s="2">
        <v>2</v>
      </c>
      <c r="N37" s="2">
        <v>3</v>
      </c>
      <c r="O37" s="2"/>
      <c r="P37" s="2"/>
      <c r="Q37" s="2"/>
    </row>
    <row r="38" spans="2:17" s="1" customFormat="1" ht="13.5">
      <c r="B38" s="11">
        <v>41804</v>
      </c>
      <c r="C38" s="2" t="s">
        <v>124</v>
      </c>
      <c r="D38" s="2" t="s">
        <v>94</v>
      </c>
      <c r="E38" s="2">
        <v>4</v>
      </c>
      <c r="F38" s="2">
        <v>3</v>
      </c>
      <c r="G38" s="2"/>
      <c r="H38" s="2">
        <v>2</v>
      </c>
      <c r="I38" s="2"/>
      <c r="J38" s="2"/>
      <c r="K38" s="2"/>
      <c r="L38" s="2"/>
      <c r="M38" s="2">
        <v>1</v>
      </c>
      <c r="N38" s="2"/>
      <c r="O38" s="2">
        <v>1</v>
      </c>
      <c r="P38" s="2"/>
      <c r="Q38" s="2"/>
    </row>
    <row r="39" spans="2:17" s="1" customFormat="1" ht="13.5">
      <c r="B39" s="11">
        <v>41812</v>
      </c>
      <c r="C39" s="2" t="s">
        <v>125</v>
      </c>
      <c r="D39" s="2" t="s">
        <v>73</v>
      </c>
      <c r="E39" s="2">
        <v>5</v>
      </c>
      <c r="F39" s="2">
        <v>3</v>
      </c>
      <c r="G39" s="2">
        <v>1</v>
      </c>
      <c r="H39" s="2">
        <v>1</v>
      </c>
      <c r="I39" s="2"/>
      <c r="J39" s="2"/>
      <c r="K39" s="2">
        <v>2</v>
      </c>
      <c r="L39" s="2"/>
      <c r="M39" s="2">
        <v>2</v>
      </c>
      <c r="N39" s="2">
        <v>1</v>
      </c>
      <c r="O39" s="2"/>
      <c r="P39" s="2"/>
      <c r="Q39" s="2"/>
    </row>
    <row r="40" spans="2:17" s="1" customFormat="1" ht="13.5">
      <c r="B40" s="11">
        <v>41819</v>
      </c>
      <c r="C40" s="2" t="s">
        <v>126</v>
      </c>
      <c r="D40" s="2" t="s">
        <v>127</v>
      </c>
      <c r="E40" s="2">
        <v>4</v>
      </c>
      <c r="F40" s="2">
        <v>2</v>
      </c>
      <c r="G40" s="2"/>
      <c r="H40" s="2"/>
      <c r="I40" s="2"/>
      <c r="J40" s="2"/>
      <c r="K40" s="2">
        <v>1</v>
      </c>
      <c r="L40" s="2">
        <v>1</v>
      </c>
      <c r="M40" s="2"/>
      <c r="N40" s="2"/>
      <c r="O40" s="2">
        <v>1</v>
      </c>
      <c r="P40" s="2">
        <v>1</v>
      </c>
      <c r="Q40" s="2">
        <v>1</v>
      </c>
    </row>
    <row r="41" spans="2:17" s="1" customFormat="1" ht="13.5">
      <c r="B41" s="11">
        <v>41819</v>
      </c>
      <c r="C41" s="2" t="s">
        <v>128</v>
      </c>
      <c r="D41" s="2" t="s">
        <v>129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41825</v>
      </c>
      <c r="C42" s="2" t="s">
        <v>93</v>
      </c>
      <c r="D42" s="2" t="s">
        <v>62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41825</v>
      </c>
      <c r="C43" s="2" t="s">
        <v>132</v>
      </c>
      <c r="D43" s="2" t="s">
        <v>127</v>
      </c>
      <c r="E43" s="2">
        <v>3</v>
      </c>
      <c r="F43" s="2">
        <v>3</v>
      </c>
      <c r="G43" s="2">
        <v>2</v>
      </c>
      <c r="H43" s="2">
        <v>1</v>
      </c>
      <c r="I43" s="2"/>
      <c r="J43" s="2"/>
      <c r="K43" s="2"/>
      <c r="L43" s="2">
        <v>2</v>
      </c>
      <c r="M43" s="2"/>
      <c r="N43" s="2"/>
      <c r="O43" s="2"/>
      <c r="P43" s="2"/>
      <c r="Q43" s="2">
        <v>1</v>
      </c>
    </row>
    <row r="44" spans="2:17" s="1" customFormat="1" ht="13.5">
      <c r="B44" s="11">
        <v>41832</v>
      </c>
      <c r="C44" s="2" t="s">
        <v>137</v>
      </c>
      <c r="D44" s="2" t="s">
        <v>71</v>
      </c>
      <c r="E44" s="2">
        <v>4</v>
      </c>
      <c r="F44" s="2">
        <v>3</v>
      </c>
      <c r="G44" s="2"/>
      <c r="H44" s="2"/>
      <c r="I44" s="2"/>
      <c r="J44" s="2">
        <v>1</v>
      </c>
      <c r="K44" s="2">
        <v>1</v>
      </c>
      <c r="L44" s="2">
        <v>1</v>
      </c>
      <c r="M44" s="2">
        <v>1</v>
      </c>
      <c r="N44" s="2"/>
      <c r="O44" s="2"/>
      <c r="P44" s="2"/>
      <c r="Q44" s="2"/>
    </row>
    <row r="45" spans="2:17" s="1" customFormat="1" ht="13.5">
      <c r="B45" s="11">
        <v>41841</v>
      </c>
      <c r="C45" s="2" t="s">
        <v>111</v>
      </c>
      <c r="D45" s="2" t="s">
        <v>83</v>
      </c>
      <c r="E45" s="2">
        <v>3</v>
      </c>
      <c r="F45" s="2">
        <v>3</v>
      </c>
      <c r="G45" s="2">
        <v>2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11">
        <v>41846</v>
      </c>
      <c r="C46" s="2" t="s">
        <v>138</v>
      </c>
      <c r="D46" s="2" t="s">
        <v>139</v>
      </c>
      <c r="E46" s="2">
        <v>3</v>
      </c>
      <c r="F46" s="2">
        <v>3</v>
      </c>
      <c r="G46" s="2">
        <v>1</v>
      </c>
      <c r="H46" s="2">
        <v>1</v>
      </c>
      <c r="I46" s="2"/>
      <c r="J46" s="2"/>
      <c r="K46" s="2"/>
      <c r="L46" s="2">
        <v>1</v>
      </c>
      <c r="M46" s="2">
        <v>2</v>
      </c>
      <c r="N46" s="2">
        <v>2</v>
      </c>
      <c r="O46" s="2"/>
      <c r="P46" s="2"/>
      <c r="Q46" s="2"/>
    </row>
    <row r="47" spans="2:17" s="1" customFormat="1" ht="13.5">
      <c r="B47" s="11">
        <v>41846</v>
      </c>
      <c r="C47" s="2" t="s">
        <v>140</v>
      </c>
      <c r="D47" s="2" t="s">
        <v>141</v>
      </c>
      <c r="E47" s="2">
        <v>3</v>
      </c>
      <c r="F47" s="2">
        <v>2</v>
      </c>
      <c r="G47" s="2"/>
      <c r="H47" s="2"/>
      <c r="I47" s="2"/>
      <c r="J47" s="2"/>
      <c r="K47" s="2">
        <v>1</v>
      </c>
      <c r="L47" s="2"/>
      <c r="M47" s="2">
        <v>1</v>
      </c>
      <c r="N47" s="2"/>
      <c r="O47" s="2"/>
      <c r="P47" s="2"/>
      <c r="Q47" s="2"/>
    </row>
    <row r="48" spans="2:17" s="1" customFormat="1" ht="13.5">
      <c r="B48" s="11">
        <v>41847</v>
      </c>
      <c r="C48" s="2" t="s">
        <v>142</v>
      </c>
      <c r="D48" s="2" t="s">
        <v>143</v>
      </c>
      <c r="E48" s="2">
        <v>5</v>
      </c>
      <c r="F48" s="2">
        <v>5</v>
      </c>
      <c r="G48" s="2"/>
      <c r="H48" s="2"/>
      <c r="I48" s="2"/>
      <c r="J48" s="2"/>
      <c r="K48" s="2"/>
      <c r="L48" s="2"/>
      <c r="M48" s="2"/>
      <c r="N48" s="2"/>
      <c r="O48" s="2"/>
      <c r="P48" s="2">
        <v>1</v>
      </c>
      <c r="Q48" s="2"/>
    </row>
    <row r="49" spans="2:17" s="1" customFormat="1" ht="13.5">
      <c r="B49" s="11">
        <v>41847</v>
      </c>
      <c r="C49" s="2" t="s">
        <v>145</v>
      </c>
      <c r="D49" s="2" t="s">
        <v>146</v>
      </c>
      <c r="E49" s="2">
        <v>3</v>
      </c>
      <c r="F49" s="2">
        <v>3</v>
      </c>
      <c r="G49" s="2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11">
        <v>41867</v>
      </c>
      <c r="C50" s="2" t="s">
        <v>149</v>
      </c>
      <c r="D50" s="2" t="s">
        <v>150</v>
      </c>
      <c r="E50" s="2">
        <v>3</v>
      </c>
      <c r="F50" s="2">
        <v>2</v>
      </c>
      <c r="G50" s="2"/>
      <c r="H50" s="2"/>
      <c r="I50" s="2"/>
      <c r="J50" s="2"/>
      <c r="K50" s="2">
        <v>1</v>
      </c>
      <c r="L50" s="2"/>
      <c r="M50" s="2"/>
      <c r="N50" s="2"/>
      <c r="O50" s="2"/>
      <c r="P50" s="2">
        <v>1</v>
      </c>
      <c r="Q50" s="2"/>
    </row>
    <row r="51" spans="2:17" s="1" customFormat="1" ht="13.5">
      <c r="B51" s="11">
        <v>41867</v>
      </c>
      <c r="C51" s="2" t="s">
        <v>152</v>
      </c>
      <c r="D51" s="2" t="s">
        <v>150</v>
      </c>
      <c r="E51" s="2">
        <v>1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11">
        <v>41875</v>
      </c>
      <c r="C52" s="2" t="s">
        <v>153</v>
      </c>
      <c r="D52" s="2" t="s">
        <v>154</v>
      </c>
      <c r="E52" s="2">
        <v>3</v>
      </c>
      <c r="F52" s="2">
        <v>2</v>
      </c>
      <c r="G52" s="2">
        <v>1</v>
      </c>
      <c r="H52" s="2"/>
      <c r="I52" s="2"/>
      <c r="J52" s="2"/>
      <c r="K52" s="2">
        <v>1</v>
      </c>
      <c r="L52" s="2"/>
      <c r="M52" s="2">
        <v>1</v>
      </c>
      <c r="N52" s="2">
        <v>1</v>
      </c>
      <c r="O52" s="2"/>
      <c r="P52" s="2"/>
      <c r="Q52" s="2"/>
    </row>
    <row r="53" spans="2:17" s="1" customFormat="1" ht="13.5">
      <c r="B53" s="11">
        <v>41889</v>
      </c>
      <c r="C53" s="2" t="s">
        <v>155</v>
      </c>
      <c r="D53" s="2" t="s">
        <v>156</v>
      </c>
      <c r="E53" s="2">
        <v>2</v>
      </c>
      <c r="F53" s="2">
        <v>2</v>
      </c>
      <c r="G53" s="2"/>
      <c r="H53" s="2"/>
      <c r="I53" s="2"/>
      <c r="J53" s="2"/>
      <c r="K53" s="2"/>
      <c r="L53" s="2"/>
      <c r="M53" s="2"/>
      <c r="N53" s="2"/>
      <c r="O53" s="2"/>
      <c r="P53" s="2">
        <v>2</v>
      </c>
      <c r="Q53" s="2"/>
    </row>
    <row r="54" spans="2:17" s="1" customFormat="1" ht="13.5">
      <c r="B54" s="11">
        <v>41889</v>
      </c>
      <c r="C54" s="2" t="s">
        <v>157</v>
      </c>
      <c r="D54" s="2" t="s">
        <v>158</v>
      </c>
      <c r="E54" s="2">
        <v>2</v>
      </c>
      <c r="F54" s="2">
        <v>1</v>
      </c>
      <c r="G54" s="2"/>
      <c r="H54" s="2"/>
      <c r="I54" s="2"/>
      <c r="J54" s="2"/>
      <c r="K54" s="2">
        <v>1</v>
      </c>
      <c r="L54" s="2"/>
      <c r="M54" s="2"/>
      <c r="N54" s="2">
        <v>1</v>
      </c>
      <c r="O54" s="2"/>
      <c r="P54" s="2"/>
      <c r="Q54" s="2"/>
    </row>
    <row r="55" spans="2:17" s="1" customFormat="1" ht="13.5">
      <c r="B55" s="11">
        <v>41902</v>
      </c>
      <c r="C55" s="2" t="s">
        <v>157</v>
      </c>
      <c r="D55" s="2" t="s">
        <v>159</v>
      </c>
      <c r="E55" s="2">
        <v>3</v>
      </c>
      <c r="F55" s="2">
        <v>2</v>
      </c>
      <c r="G55" s="2"/>
      <c r="H55" s="2">
        <v>1</v>
      </c>
      <c r="I55" s="2"/>
      <c r="J55" s="2"/>
      <c r="K55" s="2">
        <v>1</v>
      </c>
      <c r="L55" s="2">
        <v>1</v>
      </c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C68" sqref="C68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0.23214285714285715</v>
      </c>
    </row>
    <row r="3" spans="3:4" ht="13.5">
      <c r="C3" s="3" t="s">
        <v>36</v>
      </c>
      <c r="D3">
        <f>(G4+H4+I4+J4+K4)/(F4+K4)</f>
        <v>0.328125</v>
      </c>
    </row>
    <row r="4" spans="5:17" ht="13.5">
      <c r="E4">
        <f aca="true" t="shared" si="0" ref="E4:Q4">SUM(E6:E72)</f>
        <v>131</v>
      </c>
      <c r="F4">
        <f t="shared" si="0"/>
        <v>112</v>
      </c>
      <c r="G4">
        <f t="shared" si="0"/>
        <v>24</v>
      </c>
      <c r="H4">
        <f t="shared" si="0"/>
        <v>2</v>
      </c>
      <c r="I4">
        <f t="shared" si="0"/>
        <v>0</v>
      </c>
      <c r="J4">
        <f t="shared" si="0"/>
        <v>0</v>
      </c>
      <c r="K4">
        <f t="shared" si="0"/>
        <v>16</v>
      </c>
      <c r="L4">
        <f t="shared" si="0"/>
        <v>4</v>
      </c>
      <c r="M4">
        <f t="shared" si="0"/>
        <v>7</v>
      </c>
      <c r="N4">
        <f t="shared" si="0"/>
        <v>2</v>
      </c>
      <c r="O4">
        <f t="shared" si="0"/>
        <v>3</v>
      </c>
      <c r="P4">
        <f t="shared" si="0"/>
        <v>16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2</v>
      </c>
      <c r="F8" s="2">
        <v>2</v>
      </c>
      <c r="G8" s="2">
        <v>2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2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2</v>
      </c>
      <c r="G10" s="2">
        <v>1</v>
      </c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3</v>
      </c>
      <c r="F13" s="2">
        <v>1</v>
      </c>
      <c r="G13" s="2"/>
      <c r="H13" s="2"/>
      <c r="I13" s="2"/>
      <c r="J13" s="2"/>
      <c r="K13" s="2">
        <v>1</v>
      </c>
      <c r="L13" s="2"/>
      <c r="M13" s="2"/>
      <c r="N13" s="2"/>
      <c r="O13" s="2">
        <v>1</v>
      </c>
      <c r="P13" s="2">
        <v>1</v>
      </c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3</v>
      </c>
      <c r="G14" s="2">
        <v>2</v>
      </c>
      <c r="H14" s="2"/>
      <c r="I14" s="2"/>
      <c r="J14" s="2"/>
      <c r="K14" s="2"/>
      <c r="L14" s="2">
        <v>1</v>
      </c>
      <c r="M14" s="2"/>
      <c r="N14" s="2">
        <v>1</v>
      </c>
      <c r="O14" s="2"/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2</v>
      </c>
      <c r="F15" s="2">
        <v>2</v>
      </c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41582</v>
      </c>
      <c r="C19" s="18" t="s">
        <v>84</v>
      </c>
      <c r="D19" s="2" t="s">
        <v>85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</row>
    <row r="20" spans="2:17" s="1" customFormat="1" ht="13.5">
      <c r="B20" s="11">
        <v>41594</v>
      </c>
      <c r="C20" s="18" t="s">
        <v>86</v>
      </c>
      <c r="D20" s="2" t="s">
        <v>87</v>
      </c>
      <c r="E20" s="2">
        <v>4</v>
      </c>
      <c r="F20" s="2">
        <v>3</v>
      </c>
      <c r="G20" s="2">
        <v>1</v>
      </c>
      <c r="H20" s="2"/>
      <c r="I20" s="2"/>
      <c r="J20" s="2"/>
      <c r="K20" s="2">
        <v>1</v>
      </c>
      <c r="L20" s="2">
        <v>1</v>
      </c>
      <c r="M20" s="2">
        <v>2</v>
      </c>
      <c r="N20" s="2"/>
      <c r="O20" s="2"/>
      <c r="P20" s="2"/>
      <c r="Q20" s="2"/>
    </row>
    <row r="21" spans="2:17" s="1" customFormat="1" ht="13.5">
      <c r="B21" s="11">
        <v>41594</v>
      </c>
      <c r="C21" s="18" t="s">
        <v>88</v>
      </c>
      <c r="D21" s="2" t="s">
        <v>89</v>
      </c>
      <c r="E21" s="2">
        <v>3</v>
      </c>
      <c r="F21" s="2">
        <v>3</v>
      </c>
      <c r="G21" s="2">
        <v>1</v>
      </c>
      <c r="H21" s="2"/>
      <c r="I21" s="2"/>
      <c r="J21" s="2"/>
      <c r="K21" s="2"/>
      <c r="L21" s="2"/>
      <c r="M21" s="2"/>
      <c r="N21" s="2">
        <v>1</v>
      </c>
      <c r="O21" s="2"/>
      <c r="P21" s="2">
        <v>1</v>
      </c>
      <c r="Q21" s="2"/>
    </row>
    <row r="22" spans="2:17" s="1" customFormat="1" ht="13.5">
      <c r="B22" s="11">
        <v>41595</v>
      </c>
      <c r="C22" s="18" t="s">
        <v>90</v>
      </c>
      <c r="D22" s="2" t="s">
        <v>91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41595</v>
      </c>
      <c r="C23" s="2" t="s">
        <v>93</v>
      </c>
      <c r="D23" s="2" t="s">
        <v>94</v>
      </c>
      <c r="E23" s="2">
        <v>3</v>
      </c>
      <c r="F23" s="2">
        <v>3</v>
      </c>
      <c r="G23" s="2">
        <v>2</v>
      </c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41608</v>
      </c>
      <c r="C24" s="2" t="s">
        <v>96</v>
      </c>
      <c r="D24" s="2" t="s">
        <v>62</v>
      </c>
      <c r="E24" s="2">
        <v>3</v>
      </c>
      <c r="F24" s="2">
        <v>2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</row>
    <row r="25" spans="2:17" s="1" customFormat="1" ht="13.5">
      <c r="B25" s="11">
        <v>41700</v>
      </c>
      <c r="C25" s="2" t="s">
        <v>58</v>
      </c>
      <c r="D25" s="2" t="s">
        <v>100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41713</v>
      </c>
      <c r="C26" s="2" t="s">
        <v>103</v>
      </c>
      <c r="D26" s="2" t="s">
        <v>104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>
        <v>2</v>
      </c>
      <c r="Q26" s="2"/>
    </row>
    <row r="27" spans="2:17" s="1" customFormat="1" ht="13.5">
      <c r="B27" s="11">
        <v>41713</v>
      </c>
      <c r="C27" s="2" t="s">
        <v>106</v>
      </c>
      <c r="D27" s="2" t="s">
        <v>107</v>
      </c>
      <c r="E27" s="2">
        <v>2</v>
      </c>
      <c r="F27" s="2">
        <v>0</v>
      </c>
      <c r="G27" s="2"/>
      <c r="H27" s="2"/>
      <c r="I27" s="2"/>
      <c r="J27" s="2"/>
      <c r="K27" s="2">
        <v>1</v>
      </c>
      <c r="L27" s="2"/>
      <c r="M27" s="2"/>
      <c r="N27" s="2"/>
      <c r="O27" s="2">
        <v>1</v>
      </c>
      <c r="P27" s="2"/>
      <c r="Q27" s="2"/>
    </row>
    <row r="28" spans="2:17" s="1" customFormat="1" ht="13.5">
      <c r="B28" s="11">
        <v>41714</v>
      </c>
      <c r="C28" s="2" t="s">
        <v>64</v>
      </c>
      <c r="D28" s="2" t="s">
        <v>110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41727</v>
      </c>
      <c r="C29" s="2" t="s">
        <v>111</v>
      </c>
      <c r="D29" s="2" t="s">
        <v>110</v>
      </c>
      <c r="E29" s="2">
        <v>3</v>
      </c>
      <c r="F29" s="2">
        <v>3</v>
      </c>
      <c r="G29" s="2">
        <v>2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41727</v>
      </c>
      <c r="C30" s="2" t="s">
        <v>64</v>
      </c>
      <c r="D30" s="2" t="s">
        <v>113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41748</v>
      </c>
      <c r="C31" s="2" t="s">
        <v>55</v>
      </c>
      <c r="D31" s="2" t="s">
        <v>56</v>
      </c>
      <c r="E31" s="1">
        <v>1</v>
      </c>
      <c r="F31" s="2">
        <v>1</v>
      </c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41758</v>
      </c>
      <c r="C32" s="2" t="s">
        <v>82</v>
      </c>
      <c r="D32" s="2" t="s">
        <v>115</v>
      </c>
      <c r="E32" s="2">
        <v>3</v>
      </c>
      <c r="F32" s="2">
        <v>1</v>
      </c>
      <c r="G32" s="2"/>
      <c r="H32" s="2"/>
      <c r="I32" s="2"/>
      <c r="J32" s="2"/>
      <c r="K32" s="2">
        <v>1</v>
      </c>
      <c r="L32" s="2"/>
      <c r="M32" s="2"/>
      <c r="N32" s="2"/>
      <c r="O32" s="2">
        <v>1</v>
      </c>
      <c r="P32" s="2"/>
      <c r="Q32" s="2"/>
    </row>
    <row r="33" spans="2:17" s="1" customFormat="1" ht="13.5">
      <c r="B33" s="11">
        <v>41769</v>
      </c>
      <c r="C33" s="2" t="s">
        <v>58</v>
      </c>
      <c r="D33" s="2" t="s">
        <v>117</v>
      </c>
      <c r="E33" s="2">
        <v>3</v>
      </c>
      <c r="F33" s="2">
        <v>3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41769</v>
      </c>
      <c r="C34" s="18" t="s">
        <v>77</v>
      </c>
      <c r="D34" s="2" t="s">
        <v>119</v>
      </c>
      <c r="E34" s="2">
        <v>4</v>
      </c>
      <c r="F34" s="2">
        <v>4</v>
      </c>
      <c r="G34" s="2">
        <v>3</v>
      </c>
      <c r="H34" s="2"/>
      <c r="I34" s="2"/>
      <c r="J34" s="2"/>
      <c r="K34" s="2"/>
      <c r="L34" s="2">
        <v>1</v>
      </c>
      <c r="M34" s="2"/>
      <c r="N34" s="2"/>
      <c r="O34" s="2"/>
      <c r="P34" s="2"/>
      <c r="Q34" s="2"/>
    </row>
    <row r="35" spans="2:17" s="1" customFormat="1" ht="13.5">
      <c r="B35" s="11">
        <v>41776</v>
      </c>
      <c r="C35" s="2" t="s">
        <v>111</v>
      </c>
      <c r="D35" s="2" t="s">
        <v>120</v>
      </c>
      <c r="E35" s="2">
        <v>3</v>
      </c>
      <c r="F35" s="2">
        <v>3</v>
      </c>
      <c r="G35" s="2"/>
      <c r="H35" s="2">
        <v>1</v>
      </c>
      <c r="I35" s="2"/>
      <c r="J35" s="2"/>
      <c r="K35" s="2"/>
      <c r="L35" s="2"/>
      <c r="M35" s="2">
        <v>1</v>
      </c>
      <c r="N35" s="2"/>
      <c r="O35" s="2"/>
      <c r="P35" s="2"/>
      <c r="Q35" s="2"/>
    </row>
    <row r="36" spans="2:17" s="1" customFormat="1" ht="13.5">
      <c r="B36" s="11">
        <v>41791</v>
      </c>
      <c r="C36" s="2" t="s">
        <v>121</v>
      </c>
      <c r="D36" s="2" t="s">
        <v>122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  <c r="Q36" s="2"/>
    </row>
    <row r="37" spans="2:17" s="1" customFormat="1" ht="13.5">
      <c r="B37" s="11">
        <v>41804</v>
      </c>
      <c r="C37" s="2" t="s">
        <v>124</v>
      </c>
      <c r="D37" s="2" t="s">
        <v>94</v>
      </c>
      <c r="E37" s="2">
        <v>2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41812</v>
      </c>
      <c r="C38" s="2" t="s">
        <v>125</v>
      </c>
      <c r="D38" s="2" t="s">
        <v>73</v>
      </c>
      <c r="E38" s="2">
        <v>4</v>
      </c>
      <c r="F38" s="2">
        <v>3</v>
      </c>
      <c r="G38" s="2">
        <v>1</v>
      </c>
      <c r="H38" s="2">
        <v>1</v>
      </c>
      <c r="I38" s="2"/>
      <c r="J38" s="2"/>
      <c r="K38" s="2">
        <v>1</v>
      </c>
      <c r="L38" s="2"/>
      <c r="M38" s="2"/>
      <c r="N38" s="2"/>
      <c r="O38" s="2"/>
      <c r="P38" s="2"/>
      <c r="Q38" s="2"/>
    </row>
    <row r="39" spans="2:17" s="1" customFormat="1" ht="13.5">
      <c r="B39" s="11">
        <v>41819</v>
      </c>
      <c r="C39" s="2" t="s">
        <v>126</v>
      </c>
      <c r="D39" s="2" t="s">
        <v>127</v>
      </c>
      <c r="E39" s="2">
        <v>3</v>
      </c>
      <c r="F39" s="2">
        <v>2</v>
      </c>
      <c r="G39" s="2"/>
      <c r="H39" s="2"/>
      <c r="I39" s="2"/>
      <c r="J39" s="2"/>
      <c r="K39" s="2">
        <v>1</v>
      </c>
      <c r="L39" s="2"/>
      <c r="M39" s="2"/>
      <c r="N39" s="2"/>
      <c r="O39" s="2"/>
      <c r="P39" s="2"/>
      <c r="Q39" s="2"/>
    </row>
    <row r="40" spans="2:17" s="1" customFormat="1" ht="13.5">
      <c r="B40" s="11">
        <v>41825</v>
      </c>
      <c r="C40" s="2" t="s">
        <v>93</v>
      </c>
      <c r="D40" s="2" t="s">
        <v>62</v>
      </c>
      <c r="E40" s="2">
        <v>2</v>
      </c>
      <c r="F40" s="2">
        <v>2</v>
      </c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41832</v>
      </c>
      <c r="C41" s="2" t="s">
        <v>137</v>
      </c>
      <c r="D41" s="2" t="s">
        <v>71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41841</v>
      </c>
      <c r="C42" s="2" t="s">
        <v>111</v>
      </c>
      <c r="D42" s="2" t="s">
        <v>83</v>
      </c>
      <c r="E42" s="2">
        <v>3</v>
      </c>
      <c r="F42" s="2">
        <v>3</v>
      </c>
      <c r="G42" s="2">
        <v>1</v>
      </c>
      <c r="H42" s="2"/>
      <c r="I42" s="2"/>
      <c r="J42" s="2"/>
      <c r="K42" s="2"/>
      <c r="L42" s="2"/>
      <c r="M42" s="2"/>
      <c r="N42" s="2"/>
      <c r="O42" s="2"/>
      <c r="P42" s="2">
        <v>1</v>
      </c>
      <c r="Q42" s="2"/>
    </row>
    <row r="43" spans="2:17" s="1" customFormat="1" ht="13.5">
      <c r="B43" s="11">
        <v>41846</v>
      </c>
      <c r="C43" s="2" t="s">
        <v>138</v>
      </c>
      <c r="D43" s="2" t="s">
        <v>139</v>
      </c>
      <c r="E43" s="2">
        <v>2</v>
      </c>
      <c r="F43" s="2">
        <v>1</v>
      </c>
      <c r="G43" s="2"/>
      <c r="H43" s="2"/>
      <c r="I43" s="2"/>
      <c r="J43" s="2"/>
      <c r="K43" s="2">
        <v>1</v>
      </c>
      <c r="L43" s="2"/>
      <c r="M43" s="2"/>
      <c r="N43" s="2"/>
      <c r="O43" s="2"/>
      <c r="P43" s="2">
        <v>1</v>
      </c>
      <c r="Q43" s="2"/>
    </row>
    <row r="44" spans="2:17" s="1" customFormat="1" ht="13.5">
      <c r="B44" s="11">
        <v>41846</v>
      </c>
      <c r="C44" s="2" t="s">
        <v>140</v>
      </c>
      <c r="D44" s="2" t="s">
        <v>141</v>
      </c>
      <c r="E44" s="2">
        <v>3</v>
      </c>
      <c r="F44" s="2">
        <v>2</v>
      </c>
      <c r="G44" s="2"/>
      <c r="H44" s="2"/>
      <c r="I44" s="2"/>
      <c r="J44" s="2"/>
      <c r="K44" s="2">
        <v>1</v>
      </c>
      <c r="L44" s="2"/>
      <c r="M44" s="2"/>
      <c r="N44" s="2"/>
      <c r="O44" s="2"/>
      <c r="P44" s="2"/>
      <c r="Q44" s="2"/>
    </row>
    <row r="45" spans="2:17" s="1" customFormat="1" ht="13.5">
      <c r="B45" s="11">
        <v>41847</v>
      </c>
      <c r="C45" s="2" t="s">
        <v>142</v>
      </c>
      <c r="D45" s="2" t="s">
        <v>143</v>
      </c>
      <c r="E45" s="2">
        <v>4</v>
      </c>
      <c r="F45" s="2">
        <v>3</v>
      </c>
      <c r="G45" s="2">
        <v>1</v>
      </c>
      <c r="H45" s="2"/>
      <c r="I45" s="2"/>
      <c r="J45" s="2"/>
      <c r="K45" s="2">
        <v>1</v>
      </c>
      <c r="L45" s="2"/>
      <c r="M45" s="2">
        <v>1</v>
      </c>
      <c r="N45" s="2"/>
      <c r="O45" s="2"/>
      <c r="P45" s="2"/>
      <c r="Q45" s="2"/>
    </row>
    <row r="46" spans="2:17" s="1" customFormat="1" ht="13.5">
      <c r="B46" s="11">
        <v>41847</v>
      </c>
      <c r="C46" s="2" t="s">
        <v>145</v>
      </c>
      <c r="D46" s="2" t="s">
        <v>146</v>
      </c>
      <c r="E46" s="2">
        <v>3</v>
      </c>
      <c r="F46" s="2">
        <v>2</v>
      </c>
      <c r="G46" s="2"/>
      <c r="H46" s="2"/>
      <c r="I46" s="2"/>
      <c r="J46" s="2"/>
      <c r="K46" s="2">
        <v>1</v>
      </c>
      <c r="L46" s="2"/>
      <c r="M46" s="2"/>
      <c r="N46" s="2"/>
      <c r="O46" s="2"/>
      <c r="P46" s="2"/>
      <c r="Q46" s="2"/>
    </row>
    <row r="47" spans="2:17" s="1" customFormat="1" ht="13.5">
      <c r="B47" s="11">
        <v>41867</v>
      </c>
      <c r="C47" s="2" t="s">
        <v>149</v>
      </c>
      <c r="D47" s="2" t="s">
        <v>150</v>
      </c>
      <c r="E47" s="2">
        <v>3</v>
      </c>
      <c r="F47" s="2">
        <v>3</v>
      </c>
      <c r="G47" s="2"/>
      <c r="H47" s="2"/>
      <c r="I47" s="2"/>
      <c r="J47" s="2"/>
      <c r="K47" s="2"/>
      <c r="L47" s="2"/>
      <c r="M47" s="2"/>
      <c r="N47" s="2"/>
      <c r="O47" s="2"/>
      <c r="P47" s="2">
        <v>1</v>
      </c>
      <c r="Q47" s="2"/>
    </row>
    <row r="48" spans="2:17" s="1" customFormat="1" ht="13.5">
      <c r="B48" s="11">
        <v>41867</v>
      </c>
      <c r="C48" s="2" t="s">
        <v>152</v>
      </c>
      <c r="D48" s="2" t="s">
        <v>150</v>
      </c>
      <c r="E48" s="2">
        <v>1</v>
      </c>
      <c r="F48" s="2">
        <v>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11">
        <v>41875</v>
      </c>
      <c r="C49" s="2" t="s">
        <v>153</v>
      </c>
      <c r="D49" s="2" t="s">
        <v>154</v>
      </c>
      <c r="E49" s="2">
        <v>3</v>
      </c>
      <c r="F49" s="2">
        <v>2</v>
      </c>
      <c r="G49" s="2">
        <v>1</v>
      </c>
      <c r="H49" s="2"/>
      <c r="I49" s="2"/>
      <c r="J49" s="2"/>
      <c r="K49" s="2">
        <v>1</v>
      </c>
      <c r="L49" s="2"/>
      <c r="M49" s="2">
        <v>1</v>
      </c>
      <c r="N49" s="2"/>
      <c r="O49" s="2"/>
      <c r="P49" s="2"/>
      <c r="Q49" s="2"/>
    </row>
    <row r="50" spans="2:17" s="1" customFormat="1" ht="13.5">
      <c r="B50" s="11">
        <v>41889</v>
      </c>
      <c r="C50" s="2" t="s">
        <v>155</v>
      </c>
      <c r="D50" s="2" t="s">
        <v>156</v>
      </c>
      <c r="E50" s="2">
        <v>2</v>
      </c>
      <c r="F50" s="2">
        <v>2</v>
      </c>
      <c r="G50" s="2"/>
      <c r="H50" s="2"/>
      <c r="I50" s="2"/>
      <c r="J50" s="2"/>
      <c r="K50" s="2"/>
      <c r="L50" s="2"/>
      <c r="M50" s="2"/>
      <c r="N50" s="2"/>
      <c r="O50" s="2"/>
      <c r="P50" s="2">
        <v>2</v>
      </c>
      <c r="Q50" s="2"/>
    </row>
    <row r="51" spans="2:17" s="1" customFormat="1" ht="13.5">
      <c r="B51" s="11">
        <v>41889</v>
      </c>
      <c r="C51" s="2" t="s">
        <v>157</v>
      </c>
      <c r="D51" s="2" t="s">
        <v>158</v>
      </c>
      <c r="E51" s="2">
        <v>2</v>
      </c>
      <c r="F51" s="2">
        <v>1</v>
      </c>
      <c r="G51" s="2"/>
      <c r="H51" s="2"/>
      <c r="I51" s="2"/>
      <c r="J51" s="2"/>
      <c r="K51" s="2">
        <v>1</v>
      </c>
      <c r="L51" s="2"/>
      <c r="M51" s="2"/>
      <c r="N51" s="2"/>
      <c r="O51" s="2"/>
      <c r="P51" s="2"/>
      <c r="Q51" s="2"/>
    </row>
    <row r="52" spans="2:17" s="1" customFormat="1" ht="13.5">
      <c r="B52" s="11">
        <v>41902</v>
      </c>
      <c r="C52" s="2" t="s">
        <v>157</v>
      </c>
      <c r="D52" s="2" t="s">
        <v>159</v>
      </c>
      <c r="E52" s="2">
        <v>3</v>
      </c>
      <c r="F52" s="2">
        <v>3</v>
      </c>
      <c r="G52" s="2">
        <v>1</v>
      </c>
      <c r="H52" s="2"/>
      <c r="I52" s="2"/>
      <c r="J52" s="2"/>
      <c r="K52" s="2"/>
      <c r="L52" s="2"/>
      <c r="M52" s="2"/>
      <c r="N52" s="2"/>
      <c r="O52" s="2"/>
      <c r="P52" s="2">
        <v>1</v>
      </c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B1">
      <pane ySplit="5" topLeftCell="A18" activePane="bottomLeft" state="frozen"/>
      <selection pane="topLeft" activeCell="A1" sqref="A1"/>
      <selection pane="bottomLeft" activeCell="B39" sqref="B39:P39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0.12</v>
      </c>
    </row>
    <row r="3" spans="3:4" ht="13.5">
      <c r="C3" s="3" t="s">
        <v>36</v>
      </c>
      <c r="D3">
        <f>(G4+H4+I4+J4+K4)/(F4+K4)</f>
        <v>0.21428571428571427</v>
      </c>
    </row>
    <row r="4" spans="5:17" s="1" customFormat="1" ht="13.5">
      <c r="E4" s="1">
        <f aca="true" t="shared" si="0" ref="E4:Q4">SUM(E6:E70)</f>
        <v>56</v>
      </c>
      <c r="F4" s="1">
        <f t="shared" si="0"/>
        <v>50</v>
      </c>
      <c r="G4" s="1">
        <f t="shared" si="0"/>
        <v>4</v>
      </c>
      <c r="H4" s="1">
        <f t="shared" si="0"/>
        <v>1</v>
      </c>
      <c r="I4" s="1">
        <f t="shared" si="0"/>
        <v>1</v>
      </c>
      <c r="J4" s="1">
        <f t="shared" si="0"/>
        <v>0</v>
      </c>
      <c r="K4" s="1">
        <f t="shared" si="0"/>
        <v>6</v>
      </c>
      <c r="L4" s="1">
        <f t="shared" si="0"/>
        <v>2</v>
      </c>
      <c r="M4" s="1">
        <f t="shared" si="0"/>
        <v>4</v>
      </c>
      <c r="N4" s="1">
        <f t="shared" si="0"/>
        <v>2</v>
      </c>
      <c r="O4" s="1">
        <f t="shared" si="0"/>
        <v>0</v>
      </c>
      <c r="P4" s="1">
        <f t="shared" si="0"/>
        <v>9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41546</v>
      </c>
      <c r="C12" s="18" t="s">
        <v>74</v>
      </c>
      <c r="D12" s="2" t="s">
        <v>76</v>
      </c>
      <c r="E12" s="2">
        <v>1</v>
      </c>
      <c r="F12" s="2">
        <v>1</v>
      </c>
      <c r="G12" s="2">
        <v>1</v>
      </c>
      <c r="H12" s="2"/>
      <c r="I12" s="2"/>
      <c r="J12" s="2"/>
      <c r="K12" s="2"/>
      <c r="L12" s="2">
        <v>1</v>
      </c>
      <c r="M12" s="2"/>
      <c r="N12" s="2"/>
      <c r="O12" s="2"/>
      <c r="P12" s="2"/>
      <c r="Q12" s="2"/>
    </row>
    <row r="13" spans="2:17" s="1" customFormat="1" ht="13.5">
      <c r="B13" s="11">
        <v>41594</v>
      </c>
      <c r="C13" s="18" t="s">
        <v>86</v>
      </c>
      <c r="D13" s="2" t="s">
        <v>87</v>
      </c>
      <c r="E13" s="2">
        <v>4</v>
      </c>
      <c r="F13" s="2">
        <v>3</v>
      </c>
      <c r="G13" s="2"/>
      <c r="H13" s="2"/>
      <c r="I13" s="2"/>
      <c r="J13" s="2"/>
      <c r="K13" s="2">
        <v>1</v>
      </c>
      <c r="L13" s="2"/>
      <c r="M13" s="2">
        <v>2</v>
      </c>
      <c r="N13" s="2"/>
      <c r="O13" s="2"/>
      <c r="P13" s="2"/>
      <c r="Q13" s="2"/>
    </row>
    <row r="14" spans="2:17" s="1" customFormat="1" ht="13.5">
      <c r="B14" s="11">
        <v>41594</v>
      </c>
      <c r="C14" s="18" t="s">
        <v>88</v>
      </c>
      <c r="D14" s="2" t="s">
        <v>89</v>
      </c>
      <c r="E14" s="2">
        <v>2</v>
      </c>
      <c r="F14" s="2"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41595</v>
      </c>
      <c r="C15" s="18" t="s">
        <v>92</v>
      </c>
      <c r="D15" s="2" t="s">
        <v>91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41700</v>
      </c>
      <c r="C16" s="2" t="s">
        <v>58</v>
      </c>
      <c r="D16" s="2" t="s">
        <v>100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41700</v>
      </c>
      <c r="C17" s="2" t="s">
        <v>58</v>
      </c>
      <c r="D17" s="2" t="s">
        <v>91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41713</v>
      </c>
      <c r="C18" s="2" t="s">
        <v>103</v>
      </c>
      <c r="D18" s="2" t="s">
        <v>104</v>
      </c>
      <c r="E18" s="1">
        <v>2</v>
      </c>
      <c r="F18" s="2">
        <v>2</v>
      </c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41713</v>
      </c>
      <c r="C19" s="2" t="s">
        <v>106</v>
      </c>
      <c r="D19" s="2" t="s">
        <v>107</v>
      </c>
      <c r="E19" s="2">
        <v>3</v>
      </c>
      <c r="F19" s="2">
        <v>2</v>
      </c>
      <c r="G19" s="2"/>
      <c r="H19" s="2">
        <v>1</v>
      </c>
      <c r="I19" s="2"/>
      <c r="J19" s="2"/>
      <c r="K19" s="2">
        <v>1</v>
      </c>
      <c r="L19" s="2"/>
      <c r="M19" s="2"/>
      <c r="N19" s="2"/>
      <c r="O19" s="2"/>
      <c r="P19" s="2"/>
      <c r="Q19" s="2"/>
    </row>
    <row r="20" spans="2:17" s="1" customFormat="1" ht="13.5">
      <c r="B20" s="11">
        <v>41714</v>
      </c>
      <c r="C20" s="2" t="s">
        <v>64</v>
      </c>
      <c r="D20" s="2" t="s">
        <v>110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41727</v>
      </c>
      <c r="C21" s="2" t="s">
        <v>111</v>
      </c>
      <c r="D21" s="2" t="s">
        <v>110</v>
      </c>
      <c r="E21" s="2">
        <v>2</v>
      </c>
      <c r="F21" s="2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41748</v>
      </c>
      <c r="C22" s="2" t="s">
        <v>55</v>
      </c>
      <c r="D22" s="2" t="s">
        <v>56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41758</v>
      </c>
      <c r="C23" s="2" t="s">
        <v>82</v>
      </c>
      <c r="D23" s="2" t="s">
        <v>115</v>
      </c>
      <c r="E23" s="2">
        <v>2</v>
      </c>
      <c r="F23" s="2">
        <v>1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</row>
    <row r="24" spans="2:17" s="1" customFormat="1" ht="13.5">
      <c r="B24" s="11">
        <v>41769</v>
      </c>
      <c r="C24" s="2" t="s">
        <v>58</v>
      </c>
      <c r="D24" s="2" t="s">
        <v>117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41769</v>
      </c>
      <c r="C25" s="18" t="s">
        <v>77</v>
      </c>
      <c r="D25" s="2" t="s">
        <v>119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41776</v>
      </c>
      <c r="C26" s="2" t="s">
        <v>111</v>
      </c>
      <c r="D26" s="2" t="s">
        <v>120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>
        <v>1</v>
      </c>
      <c r="M26" s="2"/>
      <c r="N26" s="2"/>
      <c r="O26" s="2"/>
      <c r="P26" s="2"/>
      <c r="Q26" s="2"/>
    </row>
    <row r="27" spans="2:17" s="1" customFormat="1" ht="13.5">
      <c r="B27" s="11">
        <v>41791</v>
      </c>
      <c r="C27" s="2" t="s">
        <v>121</v>
      </c>
      <c r="D27" s="2" t="s">
        <v>122</v>
      </c>
      <c r="E27" s="2">
        <v>2</v>
      </c>
      <c r="F27" s="2">
        <v>2</v>
      </c>
      <c r="G27" s="2">
        <v>1</v>
      </c>
      <c r="H27" s="2"/>
      <c r="I27" s="2"/>
      <c r="J27" s="2"/>
      <c r="K27" s="2"/>
      <c r="L27" s="2"/>
      <c r="M27" s="2"/>
      <c r="N27" s="2">
        <v>1</v>
      </c>
      <c r="O27" s="2"/>
      <c r="P27" s="2">
        <v>1</v>
      </c>
      <c r="Q27" s="2"/>
    </row>
    <row r="28" spans="2:17" s="1" customFormat="1" ht="13.5">
      <c r="B28" s="11">
        <v>41804</v>
      </c>
      <c r="C28" s="2" t="s">
        <v>124</v>
      </c>
      <c r="D28" s="2" t="s">
        <v>94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41812</v>
      </c>
      <c r="C29" s="2" t="s">
        <v>125</v>
      </c>
      <c r="D29" s="2" t="s">
        <v>73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/>
      <c r="M29" s="2">
        <v>1</v>
      </c>
      <c r="N29" s="2">
        <v>1</v>
      </c>
      <c r="O29" s="2"/>
      <c r="P29" s="2"/>
      <c r="Q29" s="2"/>
    </row>
    <row r="30" spans="2:17" s="1" customFormat="1" ht="13.5">
      <c r="B30" s="11">
        <v>41819</v>
      </c>
      <c r="C30" s="2" t="s">
        <v>126</v>
      </c>
      <c r="D30" s="2" t="s">
        <v>127</v>
      </c>
      <c r="E30" s="2">
        <v>3</v>
      </c>
      <c r="F30" s="2">
        <v>1</v>
      </c>
      <c r="G30" s="2"/>
      <c r="H30" s="2"/>
      <c r="I30" s="2"/>
      <c r="J30" s="2"/>
      <c r="K30" s="2">
        <v>2</v>
      </c>
      <c r="L30" s="2"/>
      <c r="M30" s="2">
        <v>1</v>
      </c>
      <c r="N30" s="2"/>
      <c r="O30" s="2"/>
      <c r="P30" s="2"/>
      <c r="Q30" s="2"/>
    </row>
    <row r="31" spans="2:17" s="1" customFormat="1" ht="13.5">
      <c r="B31" s="11">
        <v>41825</v>
      </c>
      <c r="C31" s="2" t="s">
        <v>93</v>
      </c>
      <c r="D31" s="2" t="s">
        <v>62</v>
      </c>
      <c r="E31" s="2">
        <v>1</v>
      </c>
      <c r="F31" s="2">
        <v>1</v>
      </c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</row>
    <row r="32" spans="2:17" s="1" customFormat="1" ht="13.5">
      <c r="B32" s="11">
        <v>41832</v>
      </c>
      <c r="C32" s="2" t="s">
        <v>137</v>
      </c>
      <c r="D32" s="2" t="s">
        <v>71</v>
      </c>
      <c r="E32" s="2">
        <v>1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41841</v>
      </c>
      <c r="C33" s="2" t="s">
        <v>111</v>
      </c>
      <c r="D33" s="2" t="s">
        <v>83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41847</v>
      </c>
      <c r="C34" s="2" t="s">
        <v>142</v>
      </c>
      <c r="D34" s="2" t="s">
        <v>143</v>
      </c>
      <c r="E34" s="2">
        <v>2</v>
      </c>
      <c r="F34" s="2">
        <v>2</v>
      </c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</row>
    <row r="35" spans="2:17" s="1" customFormat="1" ht="13.5">
      <c r="B35" s="11">
        <v>41867</v>
      </c>
      <c r="C35" s="2" t="s">
        <v>149</v>
      </c>
      <c r="D35" s="2" t="s">
        <v>150</v>
      </c>
      <c r="E35" s="2">
        <v>1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>
        <v>41875</v>
      </c>
      <c r="C36" s="2" t="s">
        <v>153</v>
      </c>
      <c r="D36" s="2" t="s">
        <v>154</v>
      </c>
      <c r="E36" s="2">
        <v>1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41889</v>
      </c>
      <c r="C37" s="2" t="s">
        <v>155</v>
      </c>
      <c r="D37" s="2" t="s">
        <v>156</v>
      </c>
      <c r="E37" s="2">
        <v>1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41889</v>
      </c>
      <c r="C38" s="2" t="s">
        <v>157</v>
      </c>
      <c r="D38" s="2" t="s">
        <v>158</v>
      </c>
      <c r="E38" s="2">
        <v>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41902</v>
      </c>
      <c r="C39" s="2" t="s">
        <v>157</v>
      </c>
      <c r="D39" s="2" t="s">
        <v>159</v>
      </c>
      <c r="E39" s="2">
        <v>1</v>
      </c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9" activePane="bottomLeft" state="frozen"/>
      <selection pane="topLeft" activeCell="B1" sqref="B1"/>
      <selection pane="bottomLeft" activeCell="B50" sqref="B50:D50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0.25862068965517243</v>
      </c>
    </row>
    <row r="3" spans="3:4" ht="13.5">
      <c r="C3" s="3" t="s">
        <v>36</v>
      </c>
      <c r="D3">
        <f>(G4+H4+I4+J4+K4)/(F4+K4)</f>
        <v>0.37681159420289856</v>
      </c>
    </row>
    <row r="4" spans="5:17" s="1" customFormat="1" ht="13.5">
      <c r="E4" s="1">
        <f aca="true" t="shared" si="0" ref="E4:Q4">SUM(E6:E72)</f>
        <v>143</v>
      </c>
      <c r="F4" s="1">
        <f t="shared" si="0"/>
        <v>116</v>
      </c>
      <c r="G4" s="1">
        <f t="shared" si="0"/>
        <v>22</v>
      </c>
      <c r="H4" s="1">
        <f t="shared" si="0"/>
        <v>5</v>
      </c>
      <c r="I4" s="1">
        <f t="shared" si="0"/>
        <v>2</v>
      </c>
      <c r="J4" s="1">
        <f t="shared" si="0"/>
        <v>1</v>
      </c>
      <c r="K4" s="1">
        <f t="shared" si="0"/>
        <v>22</v>
      </c>
      <c r="L4" s="1">
        <f t="shared" si="0"/>
        <v>9</v>
      </c>
      <c r="M4" s="1">
        <f t="shared" si="0"/>
        <v>24</v>
      </c>
      <c r="N4" s="1">
        <f t="shared" si="0"/>
        <v>7</v>
      </c>
      <c r="O4" s="1">
        <f t="shared" si="0"/>
        <v>5</v>
      </c>
      <c r="P4" s="1">
        <f t="shared" si="0"/>
        <v>14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2</v>
      </c>
      <c r="G7" s="2">
        <v>1</v>
      </c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4</v>
      </c>
      <c r="F8" s="2">
        <v>3</v>
      </c>
      <c r="G8" s="2">
        <v>1</v>
      </c>
      <c r="H8" s="2"/>
      <c r="I8" s="2"/>
      <c r="J8" s="2">
        <v>1</v>
      </c>
      <c r="K8" s="2"/>
      <c r="L8" s="2">
        <v>2</v>
      </c>
      <c r="M8" s="2">
        <v>1</v>
      </c>
      <c r="N8" s="2"/>
      <c r="O8" s="2">
        <v>1</v>
      </c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4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>
        <v>1</v>
      </c>
      <c r="P10" s="2">
        <v>1</v>
      </c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1</v>
      </c>
      <c r="G11" s="2"/>
      <c r="H11" s="2"/>
      <c r="I11" s="2"/>
      <c r="J11" s="2"/>
      <c r="K11" s="2">
        <v>1</v>
      </c>
      <c r="L11" s="2"/>
      <c r="M11" s="2">
        <v>1</v>
      </c>
      <c r="N11" s="2"/>
      <c r="O11" s="2">
        <v>1</v>
      </c>
      <c r="P11" s="2"/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4</v>
      </c>
      <c r="F13" s="2">
        <v>4</v>
      </c>
      <c r="G13" s="2">
        <v>1</v>
      </c>
      <c r="H13" s="2"/>
      <c r="I13" s="2"/>
      <c r="J13" s="2"/>
      <c r="K13" s="2"/>
      <c r="L13" s="2"/>
      <c r="M13" s="2">
        <v>1</v>
      </c>
      <c r="N13" s="2"/>
      <c r="O13" s="2"/>
      <c r="P13" s="2">
        <v>2</v>
      </c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3</v>
      </c>
      <c r="G14" s="2">
        <v>2</v>
      </c>
      <c r="H14" s="2"/>
      <c r="I14" s="2"/>
      <c r="J14" s="2"/>
      <c r="K14" s="2"/>
      <c r="L14" s="2"/>
      <c r="M14" s="2">
        <v>2</v>
      </c>
      <c r="N14" s="2">
        <v>2</v>
      </c>
      <c r="O14" s="2"/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4</v>
      </c>
      <c r="F16" s="2">
        <v>4</v>
      </c>
      <c r="G16" s="2"/>
      <c r="H16" s="2">
        <v>1</v>
      </c>
      <c r="I16" s="2">
        <v>1</v>
      </c>
      <c r="J16" s="2"/>
      <c r="K16" s="2"/>
      <c r="L16" s="2"/>
      <c r="M16" s="2">
        <v>2</v>
      </c>
      <c r="N16" s="2"/>
      <c r="O16" s="2"/>
      <c r="P16" s="2"/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4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>
        <v>1</v>
      </c>
      <c r="P17" s="2">
        <v>1</v>
      </c>
      <c r="Q17" s="2"/>
    </row>
    <row r="18" spans="2:17" s="1" customFormat="1" ht="13.5">
      <c r="B18" s="11">
        <v>41582</v>
      </c>
      <c r="C18" s="18" t="s">
        <v>84</v>
      </c>
      <c r="D18" s="2" t="s">
        <v>85</v>
      </c>
      <c r="E18" s="2">
        <v>4</v>
      </c>
      <c r="F18" s="2">
        <v>1</v>
      </c>
      <c r="G18" s="2"/>
      <c r="H18" s="2"/>
      <c r="I18" s="2"/>
      <c r="J18" s="2"/>
      <c r="K18" s="2">
        <v>3</v>
      </c>
      <c r="L18" s="2"/>
      <c r="M18" s="2">
        <v>2</v>
      </c>
      <c r="N18" s="2">
        <v>1</v>
      </c>
      <c r="O18" s="2"/>
      <c r="P18" s="2"/>
      <c r="Q18" s="2"/>
    </row>
    <row r="19" spans="2:17" s="1" customFormat="1" ht="13.5">
      <c r="B19" s="11">
        <v>41594</v>
      </c>
      <c r="C19" s="18" t="s">
        <v>86</v>
      </c>
      <c r="D19" s="2" t="s">
        <v>87</v>
      </c>
      <c r="E19" s="2">
        <v>5</v>
      </c>
      <c r="F19" s="2">
        <v>4</v>
      </c>
      <c r="G19" s="2">
        <v>3</v>
      </c>
      <c r="H19" s="2"/>
      <c r="I19" s="2"/>
      <c r="J19" s="2"/>
      <c r="K19" s="2">
        <v>1</v>
      </c>
      <c r="L19" s="2"/>
      <c r="M19" s="2">
        <v>2</v>
      </c>
      <c r="N19" s="2"/>
      <c r="O19" s="2"/>
      <c r="P19" s="2"/>
      <c r="Q19" s="2"/>
    </row>
    <row r="20" spans="2:17" s="1" customFormat="1" ht="13.5">
      <c r="B20" s="11">
        <v>41594</v>
      </c>
      <c r="C20" s="18" t="s">
        <v>88</v>
      </c>
      <c r="D20" s="2" t="s">
        <v>89</v>
      </c>
      <c r="E20" s="2">
        <v>3</v>
      </c>
      <c r="F20" s="2">
        <v>2</v>
      </c>
      <c r="G20" s="2">
        <v>1</v>
      </c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</row>
    <row r="21" spans="2:17" s="1" customFormat="1" ht="13.5">
      <c r="B21" s="11">
        <v>41595</v>
      </c>
      <c r="C21" s="18" t="s">
        <v>90</v>
      </c>
      <c r="D21" s="2" t="s">
        <v>91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41608</v>
      </c>
      <c r="C22" s="2" t="s">
        <v>96</v>
      </c>
      <c r="D22" s="2" t="s">
        <v>62</v>
      </c>
      <c r="E22" s="2">
        <v>3</v>
      </c>
      <c r="F22" s="2">
        <v>3</v>
      </c>
      <c r="G22" s="2">
        <v>1</v>
      </c>
      <c r="H22" s="2"/>
      <c r="I22" s="2"/>
      <c r="J22" s="2"/>
      <c r="K22" s="2"/>
      <c r="L22" s="2"/>
      <c r="M22" s="2"/>
      <c r="N22" s="2">
        <v>1</v>
      </c>
      <c r="O22" s="2"/>
      <c r="P22" s="2">
        <v>1</v>
      </c>
      <c r="Q22" s="2"/>
    </row>
    <row r="23" spans="2:17" s="1" customFormat="1" ht="13.5">
      <c r="B23" s="11">
        <v>41700</v>
      </c>
      <c r="C23" s="2" t="s">
        <v>58</v>
      </c>
      <c r="D23" s="2" t="s">
        <v>100</v>
      </c>
      <c r="E23" s="2">
        <v>3</v>
      </c>
      <c r="F23" s="2">
        <v>3</v>
      </c>
      <c r="G23" s="2">
        <v>1</v>
      </c>
      <c r="H23" s="2">
        <v>1</v>
      </c>
      <c r="I23" s="2"/>
      <c r="J23" s="2"/>
      <c r="K23" s="2"/>
      <c r="L23" s="2">
        <v>1</v>
      </c>
      <c r="M23" s="2">
        <v>1</v>
      </c>
      <c r="N23" s="2"/>
      <c r="O23" s="2"/>
      <c r="P23" s="2"/>
      <c r="Q23" s="2">
        <v>1</v>
      </c>
    </row>
    <row r="24" spans="2:17" s="1" customFormat="1" ht="13.5">
      <c r="B24" s="11">
        <v>41700</v>
      </c>
      <c r="C24" s="2" t="s">
        <v>58</v>
      </c>
      <c r="D24" s="2" t="s">
        <v>91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</row>
    <row r="25" spans="2:17" s="1" customFormat="1" ht="13.5">
      <c r="B25" s="11">
        <v>41713</v>
      </c>
      <c r="C25" s="2" t="s">
        <v>103</v>
      </c>
      <c r="D25" s="2" t="s">
        <v>104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41713</v>
      </c>
      <c r="C26" s="2" t="s">
        <v>106</v>
      </c>
      <c r="D26" s="2" t="s">
        <v>107</v>
      </c>
      <c r="E26" s="2">
        <v>4</v>
      </c>
      <c r="F26" s="2">
        <v>4</v>
      </c>
      <c r="G26" s="2"/>
      <c r="H26" s="2"/>
      <c r="I26" s="2"/>
      <c r="J26" s="2"/>
      <c r="K26" s="2"/>
      <c r="L26" s="2"/>
      <c r="M26" s="2">
        <v>1</v>
      </c>
      <c r="N26" s="2"/>
      <c r="O26" s="2"/>
      <c r="P26" s="2"/>
      <c r="Q26" s="2"/>
    </row>
    <row r="27" spans="2:17" s="1" customFormat="1" ht="13.5">
      <c r="B27" s="11">
        <v>41714</v>
      </c>
      <c r="C27" s="2" t="s">
        <v>64</v>
      </c>
      <c r="D27" s="2" t="s">
        <v>110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41748</v>
      </c>
      <c r="C28" s="2" t="s">
        <v>55</v>
      </c>
      <c r="D28" s="2" t="s">
        <v>56</v>
      </c>
      <c r="E28" s="2">
        <v>2</v>
      </c>
      <c r="F28" s="2">
        <v>1</v>
      </c>
      <c r="G28" s="2"/>
      <c r="H28" s="2"/>
      <c r="I28" s="2"/>
      <c r="J28" s="2"/>
      <c r="K28" s="2">
        <v>1</v>
      </c>
      <c r="L28" s="2"/>
      <c r="M28" s="2"/>
      <c r="N28" s="2"/>
      <c r="O28" s="2"/>
      <c r="P28" s="2"/>
      <c r="Q28" s="2"/>
    </row>
    <row r="29" spans="2:17" s="1" customFormat="1" ht="13.5">
      <c r="B29" s="11">
        <v>41758</v>
      </c>
      <c r="C29" s="2" t="s">
        <v>82</v>
      </c>
      <c r="D29" s="2" t="s">
        <v>115</v>
      </c>
      <c r="E29" s="2">
        <v>3</v>
      </c>
      <c r="F29" s="2">
        <v>2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</row>
    <row r="30" spans="2:17" s="1" customFormat="1" ht="13.5">
      <c r="B30" s="11">
        <v>41769</v>
      </c>
      <c r="C30" s="2" t="s">
        <v>58</v>
      </c>
      <c r="D30" s="2" t="s">
        <v>117</v>
      </c>
      <c r="E30" s="2">
        <v>3</v>
      </c>
      <c r="F30" s="2">
        <v>2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2"/>
    </row>
    <row r="31" spans="2:17" s="1" customFormat="1" ht="13.5">
      <c r="B31" s="11">
        <v>41769</v>
      </c>
      <c r="C31" s="18" t="s">
        <v>77</v>
      </c>
      <c r="D31" s="2" t="s">
        <v>119</v>
      </c>
      <c r="E31" s="2">
        <v>4</v>
      </c>
      <c r="F31" s="2">
        <v>3</v>
      </c>
      <c r="G31" s="2">
        <v>1</v>
      </c>
      <c r="H31" s="2">
        <v>1</v>
      </c>
      <c r="I31" s="2"/>
      <c r="J31" s="2"/>
      <c r="K31" s="2">
        <v>1</v>
      </c>
      <c r="L31" s="2">
        <v>1</v>
      </c>
      <c r="M31" s="2">
        <v>3</v>
      </c>
      <c r="N31" s="2"/>
      <c r="O31" s="2"/>
      <c r="P31" s="2"/>
      <c r="Q31" s="2"/>
    </row>
    <row r="32" spans="2:17" s="1" customFormat="1" ht="13.5">
      <c r="B32" s="11">
        <v>41776</v>
      </c>
      <c r="C32" s="2" t="s">
        <v>111</v>
      </c>
      <c r="D32" s="2" t="s">
        <v>120</v>
      </c>
      <c r="E32" s="2">
        <v>3</v>
      </c>
      <c r="F32" s="2">
        <v>3</v>
      </c>
      <c r="G32" s="2">
        <v>1</v>
      </c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41791</v>
      </c>
      <c r="C33" s="2" t="s">
        <v>121</v>
      </c>
      <c r="D33" s="2" t="s">
        <v>122</v>
      </c>
      <c r="E33" s="2">
        <v>3</v>
      </c>
      <c r="F33" s="2">
        <v>1</v>
      </c>
      <c r="G33" s="2"/>
      <c r="H33" s="2"/>
      <c r="I33" s="2"/>
      <c r="J33" s="2"/>
      <c r="K33" s="2">
        <v>2</v>
      </c>
      <c r="L33" s="2"/>
      <c r="M33" s="2"/>
      <c r="N33" s="2">
        <v>1</v>
      </c>
      <c r="O33" s="2"/>
      <c r="P33" s="2"/>
      <c r="Q33" s="2"/>
    </row>
    <row r="34" spans="2:17" s="1" customFormat="1" ht="13.5">
      <c r="B34" s="11">
        <v>41804</v>
      </c>
      <c r="C34" s="2" t="s">
        <v>124</v>
      </c>
      <c r="D34" s="2" t="s">
        <v>94</v>
      </c>
      <c r="E34" s="2">
        <v>4</v>
      </c>
      <c r="F34" s="2">
        <v>2</v>
      </c>
      <c r="G34" s="2"/>
      <c r="H34" s="2"/>
      <c r="I34" s="2"/>
      <c r="J34" s="2"/>
      <c r="K34" s="2">
        <v>2</v>
      </c>
      <c r="L34" s="2"/>
      <c r="M34" s="2"/>
      <c r="N34" s="2"/>
      <c r="O34" s="2"/>
      <c r="P34" s="2"/>
      <c r="Q34" s="2"/>
    </row>
    <row r="35" spans="2:17" s="1" customFormat="1" ht="13.5">
      <c r="B35" s="11">
        <v>41812</v>
      </c>
      <c r="C35" s="2" t="s">
        <v>125</v>
      </c>
      <c r="D35" s="2" t="s">
        <v>73</v>
      </c>
      <c r="E35" s="2">
        <v>4</v>
      </c>
      <c r="F35" s="2">
        <v>4</v>
      </c>
      <c r="G35" s="2">
        <v>1</v>
      </c>
      <c r="H35" s="2"/>
      <c r="I35" s="2"/>
      <c r="J35" s="2"/>
      <c r="K35" s="2"/>
      <c r="L35" s="2"/>
      <c r="M35" s="2">
        <v>2</v>
      </c>
      <c r="N35" s="2"/>
      <c r="O35" s="2"/>
      <c r="P35" s="2"/>
      <c r="Q35" s="2"/>
    </row>
    <row r="36" spans="2:17" s="1" customFormat="1" ht="13.5">
      <c r="B36" s="11">
        <v>41819</v>
      </c>
      <c r="C36" s="2" t="s">
        <v>126</v>
      </c>
      <c r="D36" s="2" t="s">
        <v>127</v>
      </c>
      <c r="E36" s="2">
        <v>3</v>
      </c>
      <c r="F36" s="2">
        <v>3</v>
      </c>
      <c r="G36" s="2">
        <v>1</v>
      </c>
      <c r="H36" s="2"/>
      <c r="I36" s="2"/>
      <c r="J36" s="2"/>
      <c r="K36" s="2"/>
      <c r="L36" s="2"/>
      <c r="M36" s="2"/>
      <c r="N36" s="2">
        <v>1</v>
      </c>
      <c r="O36" s="2"/>
      <c r="P36" s="2"/>
      <c r="Q36" s="2"/>
    </row>
    <row r="37" spans="2:17" s="1" customFormat="1" ht="13.5">
      <c r="B37" s="11">
        <v>41819</v>
      </c>
      <c r="C37" s="2" t="s">
        <v>128</v>
      </c>
      <c r="D37" s="2" t="s">
        <v>129</v>
      </c>
      <c r="E37" s="2">
        <v>3</v>
      </c>
      <c r="F37" s="2">
        <v>2</v>
      </c>
      <c r="G37" s="2"/>
      <c r="H37" s="2"/>
      <c r="I37" s="2"/>
      <c r="J37" s="2"/>
      <c r="K37" s="2">
        <v>1</v>
      </c>
      <c r="L37" s="2"/>
      <c r="M37" s="2"/>
      <c r="N37" s="2"/>
      <c r="O37" s="2"/>
      <c r="P37" s="2">
        <v>1</v>
      </c>
      <c r="Q37" s="2"/>
    </row>
    <row r="38" spans="2:17" s="1" customFormat="1" ht="13.5">
      <c r="B38" s="11">
        <v>41825</v>
      </c>
      <c r="C38" s="2" t="s">
        <v>93</v>
      </c>
      <c r="D38" s="2" t="s">
        <v>62</v>
      </c>
      <c r="E38" s="2">
        <v>3</v>
      </c>
      <c r="F38" s="2">
        <v>3</v>
      </c>
      <c r="G38" s="2"/>
      <c r="H38" s="2"/>
      <c r="I38" s="2"/>
      <c r="J38" s="2"/>
      <c r="K38" s="2"/>
      <c r="L38" s="2"/>
      <c r="M38" s="2"/>
      <c r="N38" s="2"/>
      <c r="O38" s="2"/>
      <c r="P38" s="2">
        <v>2</v>
      </c>
      <c r="Q38" s="2"/>
    </row>
    <row r="39" spans="2:17" s="1" customFormat="1" ht="13.5">
      <c r="B39" s="11">
        <v>41832</v>
      </c>
      <c r="C39" s="2" t="s">
        <v>137</v>
      </c>
      <c r="D39" s="2" t="s">
        <v>71</v>
      </c>
      <c r="E39" s="2">
        <v>4</v>
      </c>
      <c r="F39" s="2">
        <v>4</v>
      </c>
      <c r="G39" s="2"/>
      <c r="H39" s="2">
        <v>1</v>
      </c>
      <c r="I39" s="2"/>
      <c r="J39" s="2"/>
      <c r="K39" s="2"/>
      <c r="L39" s="2"/>
      <c r="M39" s="2">
        <v>1</v>
      </c>
      <c r="N39" s="2"/>
      <c r="O39" s="2"/>
      <c r="P39" s="2"/>
      <c r="Q39" s="2"/>
    </row>
    <row r="40" spans="2:17" s="1" customFormat="1" ht="13.5">
      <c r="B40" s="11">
        <v>41841</v>
      </c>
      <c r="C40" s="2" t="s">
        <v>111</v>
      </c>
      <c r="D40" s="2" t="s">
        <v>83</v>
      </c>
      <c r="E40" s="2">
        <v>3</v>
      </c>
      <c r="F40" s="2">
        <v>3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41846</v>
      </c>
      <c r="C41" s="2" t="s">
        <v>138</v>
      </c>
      <c r="D41" s="2" t="s">
        <v>139</v>
      </c>
      <c r="E41" s="2">
        <v>3</v>
      </c>
      <c r="F41" s="2">
        <v>3</v>
      </c>
      <c r="G41" s="2">
        <v>2</v>
      </c>
      <c r="H41" s="2"/>
      <c r="I41" s="2"/>
      <c r="J41" s="2"/>
      <c r="K41" s="2"/>
      <c r="L41" s="2">
        <v>1</v>
      </c>
      <c r="M41" s="2">
        <v>1</v>
      </c>
      <c r="N41" s="2">
        <v>1</v>
      </c>
      <c r="O41" s="2"/>
      <c r="P41" s="2"/>
      <c r="Q41" s="2"/>
    </row>
    <row r="42" spans="2:17" s="1" customFormat="1" ht="13.5">
      <c r="B42" s="11">
        <v>41846</v>
      </c>
      <c r="C42" s="2" t="s">
        <v>140</v>
      </c>
      <c r="D42" s="2" t="s">
        <v>141</v>
      </c>
      <c r="E42" s="2">
        <v>3</v>
      </c>
      <c r="F42" s="2">
        <v>3</v>
      </c>
      <c r="G42" s="2"/>
      <c r="H42" s="2"/>
      <c r="I42" s="2">
        <v>1</v>
      </c>
      <c r="J42" s="2"/>
      <c r="K42" s="2"/>
      <c r="L42" s="2">
        <v>2</v>
      </c>
      <c r="M42" s="2">
        <v>1</v>
      </c>
      <c r="N42" s="2"/>
      <c r="O42" s="2"/>
      <c r="P42" s="2"/>
      <c r="Q42" s="2">
        <v>1</v>
      </c>
    </row>
    <row r="43" spans="2:17" s="1" customFormat="1" ht="13.5">
      <c r="B43" s="11">
        <v>41847</v>
      </c>
      <c r="C43" s="2" t="s">
        <v>142</v>
      </c>
      <c r="D43" s="2" t="s">
        <v>143</v>
      </c>
      <c r="E43" s="2">
        <v>4</v>
      </c>
      <c r="F43" s="2">
        <v>3</v>
      </c>
      <c r="G43" s="2">
        <v>1</v>
      </c>
      <c r="H43" s="2"/>
      <c r="I43" s="2"/>
      <c r="J43" s="2"/>
      <c r="K43" s="2">
        <v>1</v>
      </c>
      <c r="L43" s="2"/>
      <c r="M43" s="2">
        <v>1</v>
      </c>
      <c r="N43" s="2"/>
      <c r="O43" s="2"/>
      <c r="P43" s="2"/>
      <c r="Q43" s="2"/>
    </row>
    <row r="44" spans="2:17" s="1" customFormat="1" ht="13.5">
      <c r="B44" s="11">
        <v>41847</v>
      </c>
      <c r="C44" s="2" t="s">
        <v>145</v>
      </c>
      <c r="D44" s="2" t="s">
        <v>146</v>
      </c>
      <c r="E44" s="2">
        <v>3</v>
      </c>
      <c r="F44" s="2">
        <v>3</v>
      </c>
      <c r="G44" s="2">
        <v>1</v>
      </c>
      <c r="H44" s="2">
        <v>1</v>
      </c>
      <c r="I44" s="2"/>
      <c r="J44" s="2"/>
      <c r="K44" s="2"/>
      <c r="L44" s="2">
        <v>1</v>
      </c>
      <c r="M44" s="2"/>
      <c r="N44" s="2"/>
      <c r="O44" s="2"/>
      <c r="P44" s="2"/>
      <c r="Q44" s="2"/>
    </row>
    <row r="45" spans="2:17" s="1" customFormat="1" ht="13.5">
      <c r="B45" s="11">
        <v>41867</v>
      </c>
      <c r="C45" s="2" t="s">
        <v>149</v>
      </c>
      <c r="D45" s="2" t="s">
        <v>150</v>
      </c>
      <c r="E45" s="2">
        <v>3</v>
      </c>
      <c r="F45" s="2">
        <v>2</v>
      </c>
      <c r="G45" s="2"/>
      <c r="H45" s="2"/>
      <c r="I45" s="2"/>
      <c r="J45" s="2"/>
      <c r="K45" s="2">
        <v>1</v>
      </c>
      <c r="L45" s="2"/>
      <c r="M45" s="2">
        <v>1</v>
      </c>
      <c r="N45" s="2"/>
      <c r="O45" s="2"/>
      <c r="P45" s="2"/>
      <c r="Q45" s="2"/>
    </row>
    <row r="46" spans="2:17" s="1" customFormat="1" ht="13.5">
      <c r="B46" s="11">
        <v>41867</v>
      </c>
      <c r="C46" s="2" t="s">
        <v>152</v>
      </c>
      <c r="D46" s="2" t="s">
        <v>150</v>
      </c>
      <c r="E46" s="2">
        <v>1</v>
      </c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11">
        <v>41875</v>
      </c>
      <c r="C47" s="2" t="s">
        <v>153</v>
      </c>
      <c r="D47" s="2" t="s">
        <v>154</v>
      </c>
      <c r="E47" s="2">
        <v>3</v>
      </c>
      <c r="F47" s="2">
        <v>3</v>
      </c>
      <c r="G47" s="2">
        <v>2</v>
      </c>
      <c r="H47" s="2"/>
      <c r="I47" s="2"/>
      <c r="J47" s="2"/>
      <c r="K47" s="2"/>
      <c r="L47" s="2">
        <v>1</v>
      </c>
      <c r="M47" s="2"/>
      <c r="N47" s="2"/>
      <c r="O47" s="2"/>
      <c r="P47" s="2"/>
      <c r="Q47" s="2"/>
    </row>
    <row r="48" spans="2:17" s="1" customFormat="1" ht="13.5">
      <c r="B48" s="11">
        <v>41889</v>
      </c>
      <c r="C48" s="2" t="s">
        <v>155</v>
      </c>
      <c r="D48" s="2" t="s">
        <v>156</v>
      </c>
      <c r="E48" s="2">
        <v>2</v>
      </c>
      <c r="F48" s="2">
        <v>1</v>
      </c>
      <c r="G48" s="2"/>
      <c r="H48" s="2"/>
      <c r="I48" s="2"/>
      <c r="J48" s="2"/>
      <c r="K48" s="2">
        <v>1</v>
      </c>
      <c r="L48" s="2"/>
      <c r="M48" s="2"/>
      <c r="N48" s="2"/>
      <c r="O48" s="2"/>
      <c r="P48" s="2">
        <v>1</v>
      </c>
      <c r="Q48" s="2"/>
    </row>
    <row r="49" spans="2:17" s="1" customFormat="1" ht="13.5">
      <c r="B49" s="11">
        <v>41889</v>
      </c>
      <c r="C49" s="2" t="s">
        <v>157</v>
      </c>
      <c r="D49" s="2" t="s">
        <v>158</v>
      </c>
      <c r="E49" s="2">
        <v>2</v>
      </c>
      <c r="F49" s="2">
        <v>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11">
        <v>41902</v>
      </c>
      <c r="C50" s="2" t="s">
        <v>157</v>
      </c>
      <c r="D50" s="2" t="s">
        <v>159</v>
      </c>
      <c r="E50" s="2">
        <v>3</v>
      </c>
      <c r="F50" s="2">
        <v>1</v>
      </c>
      <c r="G50" s="2"/>
      <c r="H50" s="2"/>
      <c r="I50" s="2"/>
      <c r="J50" s="2"/>
      <c r="K50" s="2">
        <v>2</v>
      </c>
      <c r="L50" s="2"/>
      <c r="M50" s="2">
        <v>1</v>
      </c>
      <c r="N50" s="2"/>
      <c r="O50" s="2"/>
      <c r="P50" s="2">
        <v>1</v>
      </c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6" sqref="B26:F26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0.18181818181818182</v>
      </c>
    </row>
    <row r="3" spans="3:4" ht="13.5">
      <c r="C3" s="3" t="s">
        <v>36</v>
      </c>
      <c r="D3">
        <f>(G4+H4+I4+J4+K4)/(F4+K4)</f>
        <v>0.25</v>
      </c>
    </row>
    <row r="4" spans="5:17" s="1" customFormat="1" ht="13.5">
      <c r="E4" s="1">
        <f aca="true" t="shared" si="0" ref="E4:Q4">SUM(E6:E72)</f>
        <v>35</v>
      </c>
      <c r="F4" s="1">
        <f t="shared" si="0"/>
        <v>33</v>
      </c>
      <c r="G4" s="1">
        <f t="shared" si="0"/>
        <v>5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0</v>
      </c>
      <c r="M4" s="1">
        <f t="shared" si="0"/>
        <v>2</v>
      </c>
      <c r="N4" s="1">
        <f t="shared" si="0"/>
        <v>2</v>
      </c>
      <c r="O4" s="1">
        <f t="shared" si="0"/>
        <v>0</v>
      </c>
      <c r="P4" s="1">
        <f t="shared" si="0"/>
        <v>6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41503</v>
      </c>
      <c r="C6" s="18" t="s">
        <v>59</v>
      </c>
      <c r="D6" s="2" t="s">
        <v>60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41503</v>
      </c>
      <c r="C7" s="18" t="s">
        <v>61</v>
      </c>
      <c r="D7" s="2" t="s">
        <v>62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41524</v>
      </c>
      <c r="C8" s="18" t="s">
        <v>64</v>
      </c>
      <c r="D8" s="2" t="s">
        <v>65</v>
      </c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41561</v>
      </c>
      <c r="C9" s="2" t="s">
        <v>82</v>
      </c>
      <c r="D9" s="2" t="s">
        <v>83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41594</v>
      </c>
      <c r="C10" s="18" t="s">
        <v>86</v>
      </c>
      <c r="D10" s="2" t="s">
        <v>87</v>
      </c>
      <c r="E10" s="2">
        <v>4</v>
      </c>
      <c r="F10" s="2">
        <v>3</v>
      </c>
      <c r="G10" s="2"/>
      <c r="H10" s="2"/>
      <c r="I10" s="2"/>
      <c r="J10" s="2"/>
      <c r="K10" s="2">
        <v>1</v>
      </c>
      <c r="L10" s="2"/>
      <c r="M10" s="2">
        <v>1</v>
      </c>
      <c r="N10" s="2"/>
      <c r="O10" s="2"/>
      <c r="P10" s="2">
        <v>1</v>
      </c>
      <c r="Q10" s="2"/>
    </row>
    <row r="11" spans="2:17" s="1" customFormat="1" ht="13.5">
      <c r="B11" s="11">
        <v>41594</v>
      </c>
      <c r="C11" s="18" t="s">
        <v>88</v>
      </c>
      <c r="D11" s="2" t="s">
        <v>89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</row>
    <row r="12" spans="2:17" s="1" customFormat="1" ht="13.5">
      <c r="B12" s="11">
        <v>41595</v>
      </c>
      <c r="C12" s="18" t="s">
        <v>90</v>
      </c>
      <c r="D12" s="2" t="s">
        <v>91</v>
      </c>
      <c r="E12" s="2">
        <v>2</v>
      </c>
      <c r="F12" s="2">
        <v>2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41595</v>
      </c>
      <c r="C13" s="2" t="s">
        <v>93</v>
      </c>
      <c r="D13" s="2" t="s">
        <v>94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41700</v>
      </c>
      <c r="C14" s="2" t="s">
        <v>58</v>
      </c>
      <c r="D14" s="2" t="s">
        <v>91</v>
      </c>
      <c r="E14" s="2">
        <v>2</v>
      </c>
      <c r="F14" s="2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</row>
    <row r="15" spans="2:17" s="1" customFormat="1" ht="13.5">
      <c r="B15" s="11">
        <v>41713</v>
      </c>
      <c r="C15" s="2" t="s">
        <v>106</v>
      </c>
      <c r="D15" s="2" t="s">
        <v>107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41727</v>
      </c>
      <c r="C16" s="2" t="s">
        <v>64</v>
      </c>
      <c r="D16" s="2" t="s">
        <v>113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41748</v>
      </c>
      <c r="C17" s="2" t="s">
        <v>55</v>
      </c>
      <c r="D17" s="2" t="s">
        <v>56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41769</v>
      </c>
      <c r="C18" s="18" t="s">
        <v>77</v>
      </c>
      <c r="D18" s="2" t="s">
        <v>119</v>
      </c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41812</v>
      </c>
      <c r="C19" s="2" t="s">
        <v>125</v>
      </c>
      <c r="D19" s="2" t="s">
        <v>73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41846</v>
      </c>
      <c r="C20" s="2" t="s">
        <v>138</v>
      </c>
      <c r="D20" s="2" t="s">
        <v>139</v>
      </c>
      <c r="E20" s="2">
        <v>3</v>
      </c>
      <c r="F20" s="2">
        <v>3</v>
      </c>
      <c r="G20" s="2"/>
      <c r="H20" s="2">
        <v>1</v>
      </c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41847</v>
      </c>
      <c r="C21" s="2" t="s">
        <v>142</v>
      </c>
      <c r="D21" s="2" t="s">
        <v>143</v>
      </c>
      <c r="E21" s="2">
        <v>2</v>
      </c>
      <c r="F21" s="2">
        <v>2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41867</v>
      </c>
      <c r="C22" s="2" t="s">
        <v>149</v>
      </c>
      <c r="D22" s="2" t="s">
        <v>150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41875</v>
      </c>
      <c r="C23" s="2" t="s">
        <v>153</v>
      </c>
      <c r="D23" s="2" t="s">
        <v>154</v>
      </c>
      <c r="E23" s="2">
        <v>1</v>
      </c>
      <c r="F23" s="2">
        <v>1</v>
      </c>
      <c r="G23" s="2"/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</row>
    <row r="24" spans="2:17" s="1" customFormat="1" ht="13.5">
      <c r="B24" s="11">
        <v>41889</v>
      </c>
      <c r="C24" s="2" t="s">
        <v>155</v>
      </c>
      <c r="D24" s="2" t="s">
        <v>156</v>
      </c>
      <c r="E24" s="2">
        <v>1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41889</v>
      </c>
      <c r="C25" s="2" t="s">
        <v>157</v>
      </c>
      <c r="D25" s="2" t="s">
        <v>158</v>
      </c>
      <c r="E25" s="2">
        <v>1</v>
      </c>
      <c r="F25" s="2">
        <v>1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41902</v>
      </c>
      <c r="C26" s="2" t="s">
        <v>157</v>
      </c>
      <c r="D26" s="2" t="s">
        <v>159</v>
      </c>
      <c r="E26" s="2">
        <v>1</v>
      </c>
      <c r="F26" s="2">
        <v>1</v>
      </c>
      <c r="G26" s="2">
        <v>1</v>
      </c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68"/>
  <sheetViews>
    <sheetView zoomScalePageLayoutView="0" workbookViewId="0" topLeftCell="A1">
      <selection activeCell="B19" sqref="B19:F19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0.11764705882352941</v>
      </c>
    </row>
    <row r="3" spans="3:4" ht="13.5">
      <c r="C3" s="3" t="s">
        <v>36</v>
      </c>
      <c r="D3">
        <f>(G4+H4+I4+J4+K4)/(F4+K4)</f>
        <v>0.21052631578947367</v>
      </c>
    </row>
    <row r="4" spans="5:17" s="1" customFormat="1" ht="13.5">
      <c r="E4" s="1">
        <f aca="true" t="shared" si="0" ref="E4:Q4">SUM(E6:E68)</f>
        <v>19</v>
      </c>
      <c r="F4" s="1">
        <f t="shared" si="0"/>
        <v>17</v>
      </c>
      <c r="G4" s="1">
        <f t="shared" si="0"/>
        <v>2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2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5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41503</v>
      </c>
      <c r="C7" s="18" t="s">
        <v>59</v>
      </c>
      <c r="D7" s="2" t="s">
        <v>60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41595</v>
      </c>
      <c r="C8" s="2" t="s">
        <v>93</v>
      </c>
      <c r="D8" s="2" t="s">
        <v>94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41700</v>
      </c>
      <c r="C9" s="2" t="s">
        <v>58</v>
      </c>
      <c r="D9" s="2" t="s">
        <v>91</v>
      </c>
      <c r="E9" s="2">
        <v>2</v>
      </c>
      <c r="F9" s="2">
        <v>2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41713</v>
      </c>
      <c r="C10" s="2" t="s">
        <v>106</v>
      </c>
      <c r="D10" s="2" t="s">
        <v>107</v>
      </c>
      <c r="E10" s="2">
        <v>2</v>
      </c>
      <c r="F10" s="2">
        <v>1</v>
      </c>
      <c r="G10" s="2"/>
      <c r="H10" s="2"/>
      <c r="I10" s="2"/>
      <c r="J10" s="2"/>
      <c r="K10" s="2">
        <v>1</v>
      </c>
      <c r="L10" s="2"/>
      <c r="M10" s="2">
        <v>1</v>
      </c>
      <c r="N10" s="2"/>
      <c r="O10" s="2"/>
      <c r="P10" s="2">
        <v>1</v>
      </c>
      <c r="Q10" s="2"/>
    </row>
    <row r="11" spans="2:17" s="1" customFormat="1" ht="13.5">
      <c r="B11" s="11">
        <v>41727</v>
      </c>
      <c r="C11" s="2" t="s">
        <v>64</v>
      </c>
      <c r="D11" s="2" t="s">
        <v>113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41748</v>
      </c>
      <c r="C12" s="2" t="s">
        <v>55</v>
      </c>
      <c r="D12" s="2" t="s">
        <v>56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41812</v>
      </c>
      <c r="C13" s="2" t="s">
        <v>125</v>
      </c>
      <c r="D13" s="2" t="s">
        <v>73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41825</v>
      </c>
      <c r="C14" s="2" t="s">
        <v>93</v>
      </c>
      <c r="D14" s="2" t="s">
        <v>62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41846</v>
      </c>
      <c r="C15" s="2" t="s">
        <v>138</v>
      </c>
      <c r="D15" s="2" t="s">
        <v>139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41867</v>
      </c>
      <c r="C16" s="2" t="s">
        <v>149</v>
      </c>
      <c r="D16" s="2" t="s">
        <v>150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41875</v>
      </c>
      <c r="C17" s="2" t="s">
        <v>153</v>
      </c>
      <c r="D17" s="2" t="s">
        <v>154</v>
      </c>
      <c r="E17" s="2">
        <v>1</v>
      </c>
      <c r="F17" s="2">
        <v>1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41889</v>
      </c>
      <c r="C18" s="2" t="s">
        <v>157</v>
      </c>
      <c r="D18" s="2" t="s">
        <v>158</v>
      </c>
      <c r="E18" s="2">
        <v>1</v>
      </c>
      <c r="F18" s="2">
        <v>0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</row>
    <row r="19" spans="2:17" s="1" customFormat="1" ht="13.5">
      <c r="B19" s="11">
        <v>41902</v>
      </c>
      <c r="C19" s="2" t="s">
        <v>157</v>
      </c>
      <c r="D19" s="2" t="s">
        <v>159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8" sqref="B8:E8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0.3333333333333333</v>
      </c>
    </row>
    <row r="3" spans="3:4" ht="13.5">
      <c r="C3" s="3" t="s">
        <v>47</v>
      </c>
      <c r="D3">
        <f>(G4+H4+I4+J4+K4)/(F4+K4)</f>
        <v>0.5</v>
      </c>
    </row>
    <row r="4" spans="5:17" s="1" customFormat="1" ht="13.5">
      <c r="E4" s="1">
        <f aca="true" t="shared" si="0" ref="E4:Q4">SUM(E6:E72)</f>
        <v>4</v>
      </c>
      <c r="F4" s="1">
        <f t="shared" si="0"/>
        <v>3</v>
      </c>
      <c r="G4" s="1">
        <f t="shared" si="0"/>
        <v>0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2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41713</v>
      </c>
      <c r="C6" s="2" t="s">
        <v>106</v>
      </c>
      <c r="D6" s="2" t="s">
        <v>107</v>
      </c>
      <c r="E6" s="2">
        <v>2</v>
      </c>
      <c r="F6" s="2">
        <v>2</v>
      </c>
      <c r="G6" s="2"/>
      <c r="H6" s="2">
        <v>1</v>
      </c>
      <c r="I6" s="2"/>
      <c r="J6" s="2"/>
      <c r="K6" s="2"/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41748</v>
      </c>
      <c r="C7" s="2" t="s">
        <v>55</v>
      </c>
      <c r="D7" s="2" t="s">
        <v>56</v>
      </c>
      <c r="E7" s="1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41889</v>
      </c>
      <c r="C8" s="2" t="s">
        <v>157</v>
      </c>
      <c r="D8" s="2" t="s">
        <v>158</v>
      </c>
      <c r="E8" s="2">
        <v>1</v>
      </c>
      <c r="F8" s="2">
        <v>0</v>
      </c>
      <c r="G8" s="2"/>
      <c r="H8" s="2"/>
      <c r="I8" s="2"/>
      <c r="J8" s="2"/>
      <c r="K8" s="2">
        <v>1</v>
      </c>
      <c r="L8" s="2"/>
      <c r="M8" s="2">
        <v>1</v>
      </c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71"/>
  <sheetViews>
    <sheetView zoomScalePageLayoutView="0" workbookViewId="0" topLeftCell="A1">
      <selection activeCell="B10" sqref="B10:F10"/>
    </sheetView>
  </sheetViews>
  <sheetFormatPr defaultColWidth="9.00390625" defaultRowHeight="13.5"/>
  <cols>
    <col min="2" max="2" width="11.625" style="0" bestFit="1" customWidth="1"/>
    <col min="3" max="3" width="14.125" style="0" bestFit="1" customWidth="1"/>
  </cols>
  <sheetData>
    <row r="2" spans="3:4" ht="13.5">
      <c r="C2" s="3" t="s">
        <v>12</v>
      </c>
      <c r="D2">
        <f>(G4+H4+I4+J4)/F4</f>
        <v>0.2</v>
      </c>
    </row>
    <row r="3" spans="3:4" ht="13.5">
      <c r="C3" s="3" t="s">
        <v>47</v>
      </c>
      <c r="D3">
        <f>(G4+H4+I4+J4+K4)/(F4+K4)</f>
        <v>0.2</v>
      </c>
    </row>
    <row r="4" spans="5:17" s="1" customFormat="1" ht="13.5">
      <c r="E4" s="1">
        <f aca="true" t="shared" si="0" ref="E4:Q4">SUM(E6:E71)</f>
        <v>5</v>
      </c>
      <c r="F4" s="1">
        <f t="shared" si="0"/>
        <v>5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41594</v>
      </c>
      <c r="C6" s="18" t="s">
        <v>86</v>
      </c>
      <c r="D6" s="2" t="s">
        <v>87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41713</v>
      </c>
      <c r="C7" s="2" t="s">
        <v>106</v>
      </c>
      <c r="D7" s="2" t="s">
        <v>107</v>
      </c>
      <c r="E7" s="2">
        <v>1</v>
      </c>
      <c r="F7" s="2">
        <v>1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41846</v>
      </c>
      <c r="C8" s="2" t="s">
        <v>138</v>
      </c>
      <c r="D8" s="2" t="s">
        <v>139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41875</v>
      </c>
      <c r="C9" s="2" t="s">
        <v>153</v>
      </c>
      <c r="D9" s="2" t="s">
        <v>154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41889</v>
      </c>
      <c r="C10" s="2" t="s">
        <v>157</v>
      </c>
      <c r="D10" s="2" t="s">
        <v>158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9" sqref="B9:D9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47</v>
      </c>
      <c r="D3">
        <f>(G4+H4+I4+J4+K4)/(F4+K4)</f>
        <v>0.5</v>
      </c>
    </row>
    <row r="4" spans="5:17" s="1" customFormat="1" ht="13.5">
      <c r="E4" s="1">
        <f aca="true" t="shared" si="0" ref="E4:Q4">SUM(E6:E72)</f>
        <v>4</v>
      </c>
      <c r="F4" s="1">
        <f t="shared" si="0"/>
        <v>2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2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41713</v>
      </c>
      <c r="C6" s="2" t="s">
        <v>106</v>
      </c>
      <c r="D6" s="2" t="s">
        <v>107</v>
      </c>
      <c r="E6" s="2">
        <v>1</v>
      </c>
      <c r="F6" s="2">
        <v>0</v>
      </c>
      <c r="G6" s="2"/>
      <c r="H6" s="2"/>
      <c r="I6" s="2"/>
      <c r="J6" s="2"/>
      <c r="K6" s="2">
        <v>1</v>
      </c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41812</v>
      </c>
      <c r="C7" s="2" t="s">
        <v>125</v>
      </c>
      <c r="D7" s="2" t="s">
        <v>73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41875</v>
      </c>
      <c r="C8" s="2" t="s">
        <v>153</v>
      </c>
      <c r="D8" s="2" t="s">
        <v>154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41889</v>
      </c>
      <c r="C9" s="2" t="s">
        <v>157</v>
      </c>
      <c r="D9" s="2" t="s">
        <v>158</v>
      </c>
      <c r="E9" s="2">
        <v>1</v>
      </c>
      <c r="F9" s="2">
        <v>0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8" sqref="B8:D8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47</v>
      </c>
      <c r="D3">
        <f>(G4+H4+I4+J4+K4)/(F4+K4)</f>
        <v>0</v>
      </c>
    </row>
    <row r="4" spans="5:17" s="1" customFormat="1" ht="13.5">
      <c r="E4" s="1">
        <f aca="true" t="shared" si="0" ref="E4:Q4">SUM(E6:E72)</f>
        <v>4</v>
      </c>
      <c r="F4" s="1">
        <f t="shared" si="0"/>
        <v>4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41700</v>
      </c>
      <c r="C6" s="2" t="s">
        <v>58</v>
      </c>
      <c r="D6" s="2" t="s">
        <v>91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41804</v>
      </c>
      <c r="C7" s="2" t="s">
        <v>124</v>
      </c>
      <c r="D7" s="2" t="s">
        <v>94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41867</v>
      </c>
      <c r="C8" s="2" t="s">
        <v>152</v>
      </c>
      <c r="D8" s="2" t="s">
        <v>150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2:AL6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00390625" defaultRowHeight="13.5"/>
  <cols>
    <col min="1" max="1" width="11.625" style="0" bestFit="1" customWidth="1"/>
    <col min="2" max="2" width="18.125" style="0" bestFit="1" customWidth="1"/>
    <col min="4" max="5" width="7.125" style="17" bestFit="1" customWidth="1"/>
    <col min="6" max="6" width="6.50390625" style="17" bestFit="1" customWidth="1"/>
    <col min="7" max="7" width="15.875" style="17" bestFit="1" customWidth="1"/>
    <col min="8" max="8" width="13.00390625" style="0" bestFit="1" customWidth="1"/>
    <col min="9" max="9" width="8.00390625" style="0" bestFit="1" customWidth="1"/>
    <col min="10" max="10" width="7.125" style="0" bestFit="1" customWidth="1"/>
    <col min="12" max="12" width="7.125" style="0" bestFit="1" customWidth="1"/>
    <col min="13" max="13" width="5.25390625" style="0" bestFit="1" customWidth="1"/>
    <col min="14" max="14" width="8.00390625" style="0" bestFit="1" customWidth="1"/>
    <col min="15" max="15" width="7.125" style="0" bestFit="1" customWidth="1"/>
    <col min="17" max="17" width="7.125" style="0" bestFit="1" customWidth="1"/>
    <col min="18" max="18" width="5.25390625" style="0" bestFit="1" customWidth="1"/>
    <col min="19" max="19" width="8.00390625" style="0" bestFit="1" customWidth="1"/>
    <col min="20" max="20" width="7.125" style="0" bestFit="1" customWidth="1"/>
    <col min="22" max="22" width="7.125" style="0" bestFit="1" customWidth="1"/>
    <col min="23" max="23" width="5.25390625" style="0" bestFit="1" customWidth="1"/>
    <col min="24" max="24" width="8.00390625" style="0" bestFit="1" customWidth="1"/>
    <col min="25" max="25" width="7.125" style="0" bestFit="1" customWidth="1"/>
    <col min="27" max="27" width="7.125" style="0" bestFit="1" customWidth="1"/>
    <col min="28" max="28" width="5.25390625" style="0" bestFit="1" customWidth="1"/>
    <col min="29" max="29" width="8.00390625" style="0" bestFit="1" customWidth="1"/>
    <col min="30" max="30" width="7.125" style="0" bestFit="1" customWidth="1"/>
    <col min="32" max="32" width="7.125" style="0" bestFit="1" customWidth="1"/>
    <col min="34" max="34" width="8.00390625" style="0" bestFit="1" customWidth="1"/>
    <col min="35" max="35" width="7.125" style="0" bestFit="1" customWidth="1"/>
    <col min="37" max="37" width="7.125" style="0" bestFit="1" customWidth="1"/>
  </cols>
  <sheetData>
    <row r="1" ht="14.25" thickBot="1"/>
    <row r="2" spans="8:34" ht="14.25" thickBot="1">
      <c r="H2" t="s">
        <v>32</v>
      </c>
      <c r="I2" s="29">
        <f>COUNT(I7:I60)</f>
        <v>27</v>
      </c>
      <c r="N2" s="29">
        <f>COUNT(N7:N60)</f>
        <v>21</v>
      </c>
      <c r="S2" s="29">
        <f>COUNT(S7:S60)</f>
        <v>8</v>
      </c>
      <c r="X2" s="29">
        <f>COUNT(X7:X60)</f>
        <v>2</v>
      </c>
      <c r="AC2" s="29">
        <f>COUNT(AC7:AC60)</f>
        <v>6</v>
      </c>
      <c r="AH2" s="29">
        <f>COUNT(AH7:AH60)</f>
        <v>3</v>
      </c>
    </row>
    <row r="3" spans="8:34" ht="14.25" thickBot="1">
      <c r="H3" t="s">
        <v>33</v>
      </c>
      <c r="I3" s="30">
        <f>(J61*7)/I61</f>
        <v>1.82</v>
      </c>
      <c r="N3" s="30">
        <f>(O61*7)/N61</f>
        <v>3.111111111111111</v>
      </c>
      <c r="S3" s="30">
        <f>(T61*7)/S61</f>
        <v>1.2727272727272727</v>
      </c>
      <c r="X3" s="30">
        <f>(Y61*7)/X61</f>
        <v>5.833333333333333</v>
      </c>
      <c r="AC3" s="30">
        <f>(AD61*7)/AC61</f>
        <v>3.888888888888889</v>
      </c>
      <c r="AH3" s="30">
        <f>(AI61*7)/AH61</f>
        <v>1.75</v>
      </c>
    </row>
    <row r="4" spans="8:34" ht="14.25" thickBot="1">
      <c r="H4" t="s">
        <v>34</v>
      </c>
      <c r="I4" s="31">
        <f>(J61*9)/I61</f>
        <v>2.34</v>
      </c>
      <c r="N4" s="31">
        <f>(O61*9)/N61</f>
        <v>4</v>
      </c>
      <c r="S4" s="31">
        <f>(T61*9)/S61</f>
        <v>1.6363636363636365</v>
      </c>
      <c r="X4" s="31">
        <f>(Y61*9)/X61</f>
        <v>7.5</v>
      </c>
      <c r="AC4" s="31">
        <f>(AD61*9)/AC61</f>
        <v>5</v>
      </c>
      <c r="AH4" s="31">
        <f>(AI61*9)/AH61</f>
        <v>2.25</v>
      </c>
    </row>
    <row r="5" spans="9:38" ht="13.5">
      <c r="I5" s="73" t="s">
        <v>39</v>
      </c>
      <c r="J5" s="74"/>
      <c r="K5" s="74"/>
      <c r="L5" s="74"/>
      <c r="M5" s="75"/>
      <c r="N5" s="76" t="s">
        <v>40</v>
      </c>
      <c r="O5" s="76"/>
      <c r="P5" s="76"/>
      <c r="Q5" s="76"/>
      <c r="R5" s="77"/>
      <c r="S5" s="70" t="s">
        <v>52</v>
      </c>
      <c r="T5" s="70"/>
      <c r="U5" s="70"/>
      <c r="V5" s="70"/>
      <c r="W5" s="72"/>
      <c r="X5" s="78" t="s">
        <v>95</v>
      </c>
      <c r="Y5" s="78"/>
      <c r="Z5" s="78"/>
      <c r="AA5" s="78"/>
      <c r="AB5" s="79"/>
      <c r="AC5" s="69" t="s">
        <v>53</v>
      </c>
      <c r="AD5" s="70"/>
      <c r="AE5" s="70"/>
      <c r="AF5" s="71"/>
      <c r="AG5" s="72"/>
      <c r="AH5" s="65" t="s">
        <v>43</v>
      </c>
      <c r="AI5" s="66"/>
      <c r="AJ5" s="66"/>
      <c r="AK5" s="67"/>
      <c r="AL5" s="68"/>
    </row>
    <row r="6" spans="1:38" s="17" customFormat="1" ht="13.5">
      <c r="A6" s="21" t="s">
        <v>24</v>
      </c>
      <c r="B6" s="22" t="s">
        <v>23</v>
      </c>
      <c r="C6" s="28" t="s">
        <v>2</v>
      </c>
      <c r="D6" s="19" t="s">
        <v>20</v>
      </c>
      <c r="E6" s="23" t="s">
        <v>21</v>
      </c>
      <c r="F6" s="27" t="s">
        <v>30</v>
      </c>
      <c r="G6" s="20" t="s">
        <v>22</v>
      </c>
      <c r="I6" s="44" t="s">
        <v>25</v>
      </c>
      <c r="J6" s="16" t="s">
        <v>26</v>
      </c>
      <c r="K6" s="16" t="s">
        <v>27</v>
      </c>
      <c r="L6" s="16" t="s">
        <v>28</v>
      </c>
      <c r="M6" s="25" t="s">
        <v>29</v>
      </c>
      <c r="N6" s="16" t="s">
        <v>25</v>
      </c>
      <c r="O6" s="16" t="s">
        <v>26</v>
      </c>
      <c r="P6" s="16" t="s">
        <v>27</v>
      </c>
      <c r="Q6" s="16" t="s">
        <v>28</v>
      </c>
      <c r="R6" s="25" t="s">
        <v>29</v>
      </c>
      <c r="S6" s="16" t="s">
        <v>25</v>
      </c>
      <c r="T6" s="16" t="s">
        <v>26</v>
      </c>
      <c r="U6" s="16" t="s">
        <v>27</v>
      </c>
      <c r="V6" s="16" t="s">
        <v>28</v>
      </c>
      <c r="W6" s="25" t="s">
        <v>29</v>
      </c>
      <c r="X6" s="16" t="s">
        <v>25</v>
      </c>
      <c r="Y6" s="16" t="s">
        <v>26</v>
      </c>
      <c r="Z6" s="16" t="s">
        <v>27</v>
      </c>
      <c r="AA6" s="16" t="s">
        <v>28</v>
      </c>
      <c r="AB6" s="25" t="s">
        <v>29</v>
      </c>
      <c r="AC6" s="16" t="s">
        <v>25</v>
      </c>
      <c r="AD6" s="16" t="s">
        <v>26</v>
      </c>
      <c r="AE6" s="16" t="s">
        <v>27</v>
      </c>
      <c r="AF6" s="26" t="s">
        <v>28</v>
      </c>
      <c r="AG6" s="25" t="s">
        <v>29</v>
      </c>
      <c r="AH6" s="16" t="s">
        <v>25</v>
      </c>
      <c r="AI6" s="16" t="s">
        <v>26</v>
      </c>
      <c r="AJ6" s="16" t="s">
        <v>27</v>
      </c>
      <c r="AK6" s="26" t="s">
        <v>28</v>
      </c>
      <c r="AL6" s="25" t="s">
        <v>29</v>
      </c>
    </row>
    <row r="7" spans="1:38" ht="13.5">
      <c r="A7" s="11">
        <v>41468</v>
      </c>
      <c r="B7" s="2" t="s">
        <v>55</v>
      </c>
      <c r="C7" s="2" t="s">
        <v>56</v>
      </c>
      <c r="D7" s="16"/>
      <c r="E7" s="16" t="s">
        <v>39</v>
      </c>
      <c r="F7" s="16"/>
      <c r="G7" s="16" t="s">
        <v>57</v>
      </c>
      <c r="I7" s="45">
        <v>4</v>
      </c>
      <c r="J7" s="2">
        <v>1</v>
      </c>
      <c r="K7" s="2">
        <v>2</v>
      </c>
      <c r="L7" s="2">
        <v>3</v>
      </c>
      <c r="M7" s="35">
        <v>2</v>
      </c>
      <c r="N7" s="2">
        <v>2</v>
      </c>
      <c r="O7" s="2">
        <v>0</v>
      </c>
      <c r="P7" s="2">
        <v>0</v>
      </c>
      <c r="Q7" s="2">
        <v>1</v>
      </c>
      <c r="R7" s="35">
        <v>2</v>
      </c>
      <c r="S7" s="2"/>
      <c r="T7" s="2"/>
      <c r="U7" s="2"/>
      <c r="V7" s="2"/>
      <c r="W7" s="35"/>
      <c r="X7" s="2"/>
      <c r="Y7" s="2"/>
      <c r="Z7" s="2"/>
      <c r="AA7" s="2"/>
      <c r="AB7" s="35"/>
      <c r="AC7" s="36"/>
      <c r="AD7" s="2"/>
      <c r="AE7" s="2"/>
      <c r="AF7" s="18"/>
      <c r="AG7" s="35"/>
      <c r="AH7" s="36"/>
      <c r="AI7" s="2"/>
      <c r="AJ7" s="2"/>
      <c r="AK7" s="18"/>
      <c r="AL7" s="35"/>
    </row>
    <row r="8" spans="1:38" ht="13.5">
      <c r="A8" s="11">
        <v>41482</v>
      </c>
      <c r="B8" s="18" t="s">
        <v>58</v>
      </c>
      <c r="C8" s="2" t="s">
        <v>56</v>
      </c>
      <c r="D8" s="16"/>
      <c r="E8" s="16" t="s">
        <v>39</v>
      </c>
      <c r="F8" s="16"/>
      <c r="G8" s="16"/>
      <c r="I8" s="45">
        <v>7</v>
      </c>
      <c r="J8" s="2">
        <v>1</v>
      </c>
      <c r="K8" s="2">
        <v>5</v>
      </c>
      <c r="L8" s="2">
        <v>4</v>
      </c>
      <c r="M8" s="35">
        <v>5</v>
      </c>
      <c r="N8" s="2"/>
      <c r="O8" s="2"/>
      <c r="P8" s="2"/>
      <c r="Q8" s="2"/>
      <c r="R8" s="35"/>
      <c r="S8" s="2"/>
      <c r="T8" s="2"/>
      <c r="U8" s="2"/>
      <c r="V8" s="2"/>
      <c r="W8" s="35"/>
      <c r="X8" s="2"/>
      <c r="Y8" s="2"/>
      <c r="Z8" s="2"/>
      <c r="AA8" s="2"/>
      <c r="AB8" s="35"/>
      <c r="AC8" s="36"/>
      <c r="AD8" s="2"/>
      <c r="AE8" s="2"/>
      <c r="AF8" s="18"/>
      <c r="AG8" s="35"/>
      <c r="AH8" s="36"/>
      <c r="AI8" s="2"/>
      <c r="AJ8" s="2"/>
      <c r="AK8" s="18"/>
      <c r="AL8" s="35"/>
    </row>
    <row r="9" spans="1:38" ht="13.5">
      <c r="A9" s="11">
        <v>41503</v>
      </c>
      <c r="B9" s="18" t="s">
        <v>59</v>
      </c>
      <c r="C9" s="2" t="s">
        <v>60</v>
      </c>
      <c r="D9" s="16"/>
      <c r="E9" s="16"/>
      <c r="F9" s="16"/>
      <c r="G9" s="16" t="s">
        <v>39</v>
      </c>
      <c r="I9" s="45">
        <v>6</v>
      </c>
      <c r="J9" s="2">
        <v>3</v>
      </c>
      <c r="K9" s="2">
        <v>3</v>
      </c>
      <c r="L9" s="2">
        <v>5</v>
      </c>
      <c r="M9" s="35">
        <v>3</v>
      </c>
      <c r="N9" s="2"/>
      <c r="O9" s="2"/>
      <c r="P9" s="2"/>
      <c r="Q9" s="2"/>
      <c r="R9" s="35"/>
      <c r="S9" s="2"/>
      <c r="T9" s="2"/>
      <c r="U9" s="2"/>
      <c r="V9" s="2"/>
      <c r="W9" s="35"/>
      <c r="X9" s="2"/>
      <c r="Y9" s="2"/>
      <c r="Z9" s="2"/>
      <c r="AA9" s="2"/>
      <c r="AB9" s="35"/>
      <c r="AC9" s="36"/>
      <c r="AD9" s="2"/>
      <c r="AE9" s="2"/>
      <c r="AF9" s="18"/>
      <c r="AG9" s="35"/>
      <c r="AH9" s="36"/>
      <c r="AI9" s="2"/>
      <c r="AJ9" s="2"/>
      <c r="AK9" s="18"/>
      <c r="AL9" s="35"/>
    </row>
    <row r="10" spans="1:38" ht="13.5">
      <c r="A10" s="11">
        <v>41503</v>
      </c>
      <c r="B10" s="18" t="s">
        <v>61</v>
      </c>
      <c r="C10" s="2" t="s">
        <v>62</v>
      </c>
      <c r="D10" s="16"/>
      <c r="E10" s="16" t="s">
        <v>52</v>
      </c>
      <c r="F10" s="16"/>
      <c r="G10" s="16" t="s">
        <v>63</v>
      </c>
      <c r="I10" s="45"/>
      <c r="J10" s="2"/>
      <c r="K10" s="2"/>
      <c r="L10" s="2"/>
      <c r="M10" s="35"/>
      <c r="N10" s="2">
        <v>2</v>
      </c>
      <c r="O10" s="2">
        <v>1</v>
      </c>
      <c r="P10" s="2">
        <v>3</v>
      </c>
      <c r="Q10" s="2">
        <v>1</v>
      </c>
      <c r="R10" s="35">
        <v>0</v>
      </c>
      <c r="S10" s="2">
        <v>4</v>
      </c>
      <c r="T10" s="2">
        <v>1</v>
      </c>
      <c r="U10" s="2">
        <v>4</v>
      </c>
      <c r="V10" s="2">
        <v>1</v>
      </c>
      <c r="W10" s="35">
        <v>0</v>
      </c>
      <c r="X10" s="2"/>
      <c r="Y10" s="2"/>
      <c r="Z10" s="2"/>
      <c r="AA10" s="2"/>
      <c r="AB10" s="35"/>
      <c r="AC10" s="36"/>
      <c r="AD10" s="2"/>
      <c r="AE10" s="2"/>
      <c r="AF10" s="18"/>
      <c r="AG10" s="35"/>
      <c r="AH10" s="36"/>
      <c r="AI10" s="2"/>
      <c r="AJ10" s="2"/>
      <c r="AK10" s="18"/>
      <c r="AL10" s="35"/>
    </row>
    <row r="11" spans="1:38" ht="13.5">
      <c r="A11" s="11">
        <v>41524</v>
      </c>
      <c r="B11" s="18" t="s">
        <v>64</v>
      </c>
      <c r="C11" s="2" t="s">
        <v>65</v>
      </c>
      <c r="D11" s="16"/>
      <c r="E11" s="16" t="s">
        <v>39</v>
      </c>
      <c r="F11" s="16"/>
      <c r="G11" s="16"/>
      <c r="I11" s="45">
        <v>7</v>
      </c>
      <c r="J11" s="2">
        <v>2</v>
      </c>
      <c r="K11" s="2">
        <v>4</v>
      </c>
      <c r="L11" s="2">
        <v>7</v>
      </c>
      <c r="M11" s="35">
        <v>2</v>
      </c>
      <c r="N11" s="2"/>
      <c r="O11" s="2"/>
      <c r="P11" s="2"/>
      <c r="Q11" s="2"/>
      <c r="R11" s="35"/>
      <c r="S11" s="2"/>
      <c r="T11" s="2"/>
      <c r="U11" s="2"/>
      <c r="V11" s="2"/>
      <c r="W11" s="35"/>
      <c r="X11" s="2"/>
      <c r="Y11" s="2"/>
      <c r="Z11" s="2"/>
      <c r="AA11" s="2"/>
      <c r="AB11" s="35"/>
      <c r="AC11" s="36"/>
      <c r="AD11" s="2"/>
      <c r="AE11" s="2"/>
      <c r="AF11" s="18"/>
      <c r="AG11" s="35"/>
      <c r="AH11" s="36"/>
      <c r="AI11" s="2"/>
      <c r="AJ11" s="2"/>
      <c r="AK11" s="18"/>
      <c r="AL11" s="35"/>
    </row>
    <row r="12" spans="1:38" ht="13.5">
      <c r="A12" s="11">
        <v>41524</v>
      </c>
      <c r="B12" s="2" t="s">
        <v>55</v>
      </c>
      <c r="C12" s="2" t="s">
        <v>71</v>
      </c>
      <c r="D12" s="16"/>
      <c r="E12" s="16" t="s">
        <v>52</v>
      </c>
      <c r="F12" s="16"/>
      <c r="G12" s="16" t="s">
        <v>63</v>
      </c>
      <c r="I12" s="45"/>
      <c r="J12" s="2"/>
      <c r="K12" s="2"/>
      <c r="L12" s="2"/>
      <c r="M12" s="35"/>
      <c r="N12" s="2">
        <v>5</v>
      </c>
      <c r="O12" s="2">
        <v>1</v>
      </c>
      <c r="P12" s="2">
        <v>7</v>
      </c>
      <c r="Q12" s="2">
        <v>0</v>
      </c>
      <c r="R12" s="35">
        <v>2</v>
      </c>
      <c r="S12" s="2">
        <v>1</v>
      </c>
      <c r="T12" s="2">
        <v>2</v>
      </c>
      <c r="U12" s="2">
        <v>3</v>
      </c>
      <c r="V12" s="2">
        <v>1</v>
      </c>
      <c r="W12" s="35">
        <v>0</v>
      </c>
      <c r="X12" s="2"/>
      <c r="Y12" s="2"/>
      <c r="Z12" s="2"/>
      <c r="AA12" s="2"/>
      <c r="AB12" s="35"/>
      <c r="AC12" s="36"/>
      <c r="AD12" s="2"/>
      <c r="AE12" s="2"/>
      <c r="AF12" s="18"/>
      <c r="AG12" s="35"/>
      <c r="AH12" s="36"/>
      <c r="AI12" s="2"/>
      <c r="AJ12" s="2"/>
      <c r="AK12" s="18"/>
      <c r="AL12" s="35"/>
    </row>
    <row r="13" spans="1:38" ht="13.5">
      <c r="A13" s="11">
        <v>41545</v>
      </c>
      <c r="B13" s="2" t="s">
        <v>68</v>
      </c>
      <c r="C13" s="2" t="s">
        <v>69</v>
      </c>
      <c r="D13" s="16" t="s">
        <v>39</v>
      </c>
      <c r="E13" s="16"/>
      <c r="F13" s="16"/>
      <c r="G13" s="16"/>
      <c r="I13" s="45">
        <v>6</v>
      </c>
      <c r="J13" s="2">
        <v>0</v>
      </c>
      <c r="K13" s="2">
        <v>2</v>
      </c>
      <c r="L13" s="2">
        <v>3</v>
      </c>
      <c r="M13" s="35">
        <v>8</v>
      </c>
      <c r="N13" s="2"/>
      <c r="O13" s="2"/>
      <c r="P13" s="2"/>
      <c r="Q13" s="2"/>
      <c r="R13" s="35"/>
      <c r="S13" s="2"/>
      <c r="T13" s="2"/>
      <c r="U13" s="2"/>
      <c r="V13" s="2"/>
      <c r="W13" s="35"/>
      <c r="X13" s="2"/>
      <c r="Y13" s="2"/>
      <c r="Z13" s="2"/>
      <c r="AA13" s="2"/>
      <c r="AB13" s="35"/>
      <c r="AC13" s="36"/>
      <c r="AD13" s="2"/>
      <c r="AE13" s="2"/>
      <c r="AF13" s="18"/>
      <c r="AG13" s="35"/>
      <c r="AH13" s="36"/>
      <c r="AI13" s="2"/>
      <c r="AJ13" s="2"/>
      <c r="AK13" s="18"/>
      <c r="AL13" s="35"/>
    </row>
    <row r="14" spans="1:38" ht="13.5">
      <c r="A14" s="11">
        <v>41545</v>
      </c>
      <c r="B14" s="2" t="s">
        <v>70</v>
      </c>
      <c r="C14" s="2" t="s">
        <v>75</v>
      </c>
      <c r="D14" s="16" t="s">
        <v>72</v>
      </c>
      <c r="E14" s="16"/>
      <c r="F14" s="16"/>
      <c r="G14" s="16"/>
      <c r="I14" s="45"/>
      <c r="J14" s="2"/>
      <c r="K14" s="2"/>
      <c r="L14" s="2"/>
      <c r="M14" s="35"/>
      <c r="N14" s="2">
        <v>6</v>
      </c>
      <c r="O14" s="2">
        <v>0</v>
      </c>
      <c r="P14" s="2">
        <v>5</v>
      </c>
      <c r="Q14" s="2">
        <v>3</v>
      </c>
      <c r="R14" s="35">
        <v>6</v>
      </c>
      <c r="S14" s="2"/>
      <c r="T14" s="2"/>
      <c r="U14" s="2"/>
      <c r="V14" s="2"/>
      <c r="W14" s="35"/>
      <c r="X14" s="2"/>
      <c r="Y14" s="2"/>
      <c r="Z14" s="2"/>
      <c r="AA14" s="2"/>
      <c r="AB14" s="35"/>
      <c r="AC14" s="36"/>
      <c r="AD14" s="2"/>
      <c r="AE14" s="2"/>
      <c r="AF14" s="18"/>
      <c r="AG14" s="35"/>
      <c r="AH14" s="36"/>
      <c r="AI14" s="2"/>
      <c r="AJ14" s="2"/>
      <c r="AK14" s="18"/>
      <c r="AL14" s="35"/>
    </row>
    <row r="15" spans="1:38" ht="13.5">
      <c r="A15" s="11">
        <v>41546</v>
      </c>
      <c r="B15" s="18" t="s">
        <v>74</v>
      </c>
      <c r="C15" s="2" t="s">
        <v>76</v>
      </c>
      <c r="D15" s="16" t="s">
        <v>39</v>
      </c>
      <c r="E15" s="16"/>
      <c r="F15" s="16"/>
      <c r="G15" s="16"/>
      <c r="I15" s="45">
        <v>5</v>
      </c>
      <c r="J15" s="2">
        <v>0</v>
      </c>
      <c r="K15" s="2">
        <v>1</v>
      </c>
      <c r="L15" s="2">
        <v>1</v>
      </c>
      <c r="M15" s="35">
        <v>3</v>
      </c>
      <c r="N15" s="2"/>
      <c r="O15" s="2"/>
      <c r="P15" s="2"/>
      <c r="Q15" s="2"/>
      <c r="R15" s="35"/>
      <c r="S15" s="2"/>
      <c r="T15" s="2"/>
      <c r="U15" s="2"/>
      <c r="V15" s="2"/>
      <c r="W15" s="35"/>
      <c r="X15" s="2"/>
      <c r="Y15" s="2"/>
      <c r="Z15" s="2"/>
      <c r="AA15" s="2"/>
      <c r="AB15" s="35"/>
      <c r="AC15" s="36"/>
      <c r="AD15" s="2"/>
      <c r="AE15" s="2"/>
      <c r="AF15" s="18"/>
      <c r="AG15" s="35"/>
      <c r="AH15" s="36"/>
      <c r="AI15" s="2"/>
      <c r="AJ15" s="2"/>
      <c r="AK15" s="18"/>
      <c r="AL15" s="35"/>
    </row>
    <row r="16" spans="1:38" ht="13.5">
      <c r="A16" s="11">
        <v>41546</v>
      </c>
      <c r="B16" s="18" t="s">
        <v>77</v>
      </c>
      <c r="C16" s="2" t="s">
        <v>56</v>
      </c>
      <c r="D16" s="16"/>
      <c r="E16" s="16" t="s">
        <v>72</v>
      </c>
      <c r="F16" s="16"/>
      <c r="G16" s="16"/>
      <c r="I16" s="45"/>
      <c r="J16" s="2"/>
      <c r="K16" s="2"/>
      <c r="L16" s="2"/>
      <c r="M16" s="35"/>
      <c r="N16" s="2">
        <v>5</v>
      </c>
      <c r="O16" s="2">
        <v>1</v>
      </c>
      <c r="P16" s="2">
        <v>3</v>
      </c>
      <c r="Q16" s="2">
        <v>1</v>
      </c>
      <c r="R16" s="35">
        <v>4</v>
      </c>
      <c r="S16" s="2"/>
      <c r="T16" s="2"/>
      <c r="U16" s="2"/>
      <c r="V16" s="2"/>
      <c r="W16" s="35"/>
      <c r="X16" s="2"/>
      <c r="Y16" s="2"/>
      <c r="Z16" s="2"/>
      <c r="AA16" s="2"/>
      <c r="AB16" s="35"/>
      <c r="AC16" s="36"/>
      <c r="AD16" s="2"/>
      <c r="AE16" s="2"/>
      <c r="AF16" s="18"/>
      <c r="AG16" s="35"/>
      <c r="AH16" s="36"/>
      <c r="AI16" s="2"/>
      <c r="AJ16" s="2"/>
      <c r="AK16" s="18"/>
      <c r="AL16" s="35"/>
    </row>
    <row r="17" spans="1:38" ht="13.5">
      <c r="A17" s="11">
        <v>41559</v>
      </c>
      <c r="B17" s="2" t="s">
        <v>78</v>
      </c>
      <c r="C17" s="2" t="s">
        <v>79</v>
      </c>
      <c r="D17" s="16" t="s">
        <v>39</v>
      </c>
      <c r="E17" s="16"/>
      <c r="F17" s="16"/>
      <c r="G17" s="16"/>
      <c r="I17" s="45">
        <v>7</v>
      </c>
      <c r="J17" s="2">
        <v>0</v>
      </c>
      <c r="K17" s="2">
        <v>0</v>
      </c>
      <c r="L17" s="2">
        <v>3</v>
      </c>
      <c r="M17" s="35">
        <v>2</v>
      </c>
      <c r="N17" s="2"/>
      <c r="O17" s="2"/>
      <c r="P17" s="2"/>
      <c r="Q17" s="2"/>
      <c r="R17" s="35"/>
      <c r="S17" s="2"/>
      <c r="T17" s="2"/>
      <c r="U17" s="2"/>
      <c r="V17" s="2"/>
      <c r="W17" s="35"/>
      <c r="X17" s="2"/>
      <c r="Y17" s="2"/>
      <c r="Z17" s="2"/>
      <c r="AA17" s="2"/>
      <c r="AB17" s="35"/>
      <c r="AC17" s="36"/>
      <c r="AD17" s="2"/>
      <c r="AE17" s="2"/>
      <c r="AF17" s="18"/>
      <c r="AG17" s="35"/>
      <c r="AH17" s="36"/>
      <c r="AI17" s="2"/>
      <c r="AJ17" s="2"/>
      <c r="AK17" s="18"/>
      <c r="AL17" s="35"/>
    </row>
    <row r="18" spans="1:38" ht="13.5">
      <c r="A18" s="11">
        <v>41559</v>
      </c>
      <c r="B18" s="2" t="s">
        <v>80</v>
      </c>
      <c r="C18" s="2" t="s">
        <v>81</v>
      </c>
      <c r="D18" s="16"/>
      <c r="E18" s="16" t="s">
        <v>72</v>
      </c>
      <c r="F18" s="16"/>
      <c r="G18" s="16"/>
      <c r="I18" s="45"/>
      <c r="J18" s="2"/>
      <c r="K18" s="2"/>
      <c r="L18" s="2"/>
      <c r="M18" s="35"/>
      <c r="N18" s="2">
        <v>6</v>
      </c>
      <c r="O18" s="2">
        <v>5</v>
      </c>
      <c r="P18" s="2">
        <v>6</v>
      </c>
      <c r="Q18" s="2">
        <v>6</v>
      </c>
      <c r="R18" s="35">
        <v>3</v>
      </c>
      <c r="S18" s="2"/>
      <c r="T18" s="2"/>
      <c r="U18" s="2"/>
      <c r="V18" s="2"/>
      <c r="W18" s="35"/>
      <c r="X18" s="2"/>
      <c r="Y18" s="2"/>
      <c r="Z18" s="2"/>
      <c r="AA18" s="2"/>
      <c r="AB18" s="35"/>
      <c r="AC18" s="36"/>
      <c r="AD18" s="2"/>
      <c r="AE18" s="2"/>
      <c r="AF18" s="18"/>
      <c r="AG18" s="35"/>
      <c r="AH18" s="36"/>
      <c r="AI18" s="2"/>
      <c r="AJ18" s="2"/>
      <c r="AK18" s="18"/>
      <c r="AL18" s="35"/>
    </row>
    <row r="19" spans="1:38" ht="13.5">
      <c r="A19" s="11">
        <v>41561</v>
      </c>
      <c r="B19" s="2" t="s">
        <v>82</v>
      </c>
      <c r="C19" s="2" t="s">
        <v>83</v>
      </c>
      <c r="D19" s="16"/>
      <c r="E19" s="16" t="s">
        <v>72</v>
      </c>
      <c r="F19" s="16"/>
      <c r="G19" s="16"/>
      <c r="I19" s="45"/>
      <c r="J19" s="2"/>
      <c r="K19" s="2"/>
      <c r="L19" s="2"/>
      <c r="M19" s="35"/>
      <c r="N19" s="2">
        <v>6</v>
      </c>
      <c r="O19" s="2">
        <v>1</v>
      </c>
      <c r="P19" s="2">
        <v>3</v>
      </c>
      <c r="Q19" s="2">
        <v>3</v>
      </c>
      <c r="R19" s="35">
        <v>5</v>
      </c>
      <c r="S19" s="2"/>
      <c r="T19" s="2"/>
      <c r="U19" s="2"/>
      <c r="V19" s="2"/>
      <c r="W19" s="35"/>
      <c r="X19" s="2"/>
      <c r="Y19" s="2"/>
      <c r="Z19" s="2"/>
      <c r="AA19" s="2"/>
      <c r="AB19" s="35"/>
      <c r="AC19" s="36"/>
      <c r="AD19" s="2"/>
      <c r="AE19" s="2"/>
      <c r="AF19" s="18"/>
      <c r="AG19" s="35"/>
      <c r="AH19" s="36"/>
      <c r="AI19" s="2"/>
      <c r="AJ19" s="2"/>
      <c r="AK19" s="18"/>
      <c r="AL19" s="35"/>
    </row>
    <row r="20" spans="1:38" ht="13.5">
      <c r="A20" s="11">
        <v>41582</v>
      </c>
      <c r="B20" s="18" t="s">
        <v>84</v>
      </c>
      <c r="C20" s="2" t="s">
        <v>85</v>
      </c>
      <c r="D20" s="16" t="s">
        <v>39</v>
      </c>
      <c r="E20" s="16"/>
      <c r="F20" s="16"/>
      <c r="G20" s="16"/>
      <c r="I20" s="45">
        <v>6</v>
      </c>
      <c r="J20" s="2">
        <v>0</v>
      </c>
      <c r="K20" s="2">
        <v>2</v>
      </c>
      <c r="L20" s="2">
        <v>0</v>
      </c>
      <c r="M20" s="35">
        <v>5</v>
      </c>
      <c r="N20" s="2"/>
      <c r="O20" s="2"/>
      <c r="P20" s="2"/>
      <c r="Q20" s="2"/>
      <c r="R20" s="35"/>
      <c r="S20" s="2"/>
      <c r="T20" s="2"/>
      <c r="U20" s="2"/>
      <c r="V20" s="2"/>
      <c r="W20" s="35"/>
      <c r="X20" s="2"/>
      <c r="Y20" s="2"/>
      <c r="Z20" s="2"/>
      <c r="AA20" s="2"/>
      <c r="AB20" s="35"/>
      <c r="AC20" s="36"/>
      <c r="AD20" s="2"/>
      <c r="AE20" s="2"/>
      <c r="AF20" s="18"/>
      <c r="AG20" s="35"/>
      <c r="AH20" s="36"/>
      <c r="AI20" s="2"/>
      <c r="AJ20" s="2"/>
      <c r="AK20" s="18"/>
      <c r="AL20" s="35"/>
    </row>
    <row r="21" spans="1:38" ht="13.5">
      <c r="A21" s="11">
        <v>41594</v>
      </c>
      <c r="B21" s="18" t="s">
        <v>86</v>
      </c>
      <c r="C21" s="2" t="s">
        <v>87</v>
      </c>
      <c r="D21" s="16" t="s">
        <v>39</v>
      </c>
      <c r="E21" s="16"/>
      <c r="F21" s="16"/>
      <c r="G21" s="16"/>
      <c r="I21" s="45">
        <v>7</v>
      </c>
      <c r="J21" s="2">
        <v>0</v>
      </c>
      <c r="K21" s="2">
        <v>1</v>
      </c>
      <c r="L21" s="2">
        <v>2</v>
      </c>
      <c r="M21" s="35">
        <v>5</v>
      </c>
      <c r="N21" s="2"/>
      <c r="O21" s="2"/>
      <c r="P21" s="2"/>
      <c r="Q21" s="2"/>
      <c r="R21" s="35"/>
      <c r="S21" s="2"/>
      <c r="T21" s="2"/>
      <c r="U21" s="2"/>
      <c r="V21" s="2"/>
      <c r="W21" s="35"/>
      <c r="X21" s="2"/>
      <c r="Y21" s="2"/>
      <c r="Z21" s="2"/>
      <c r="AA21" s="2"/>
      <c r="AB21" s="35"/>
      <c r="AC21" s="36"/>
      <c r="AD21" s="2"/>
      <c r="AE21" s="2"/>
      <c r="AF21" s="18"/>
      <c r="AG21" s="35"/>
      <c r="AH21" s="36"/>
      <c r="AI21" s="2"/>
      <c r="AJ21" s="2"/>
      <c r="AK21" s="18"/>
      <c r="AL21" s="35"/>
    </row>
    <row r="22" spans="1:38" ht="13.5">
      <c r="A22" s="11">
        <v>41594</v>
      </c>
      <c r="B22" s="18" t="s">
        <v>88</v>
      </c>
      <c r="C22" s="2" t="s">
        <v>89</v>
      </c>
      <c r="D22" s="16" t="s">
        <v>72</v>
      </c>
      <c r="E22" s="16"/>
      <c r="F22" s="16"/>
      <c r="G22" s="16"/>
      <c r="I22" s="45"/>
      <c r="J22" s="2"/>
      <c r="K22" s="2"/>
      <c r="L22" s="2"/>
      <c r="M22" s="35"/>
      <c r="N22" s="2">
        <v>6</v>
      </c>
      <c r="O22" s="2">
        <v>0</v>
      </c>
      <c r="P22" s="2">
        <v>4</v>
      </c>
      <c r="Q22" s="2">
        <v>1</v>
      </c>
      <c r="R22" s="35">
        <v>4</v>
      </c>
      <c r="S22" s="2"/>
      <c r="T22" s="2"/>
      <c r="U22" s="2"/>
      <c r="V22" s="2"/>
      <c r="W22" s="35"/>
      <c r="X22" s="2"/>
      <c r="Y22" s="2"/>
      <c r="Z22" s="2"/>
      <c r="AA22" s="2"/>
      <c r="AB22" s="35"/>
      <c r="AC22" s="36"/>
      <c r="AD22" s="2"/>
      <c r="AE22" s="2"/>
      <c r="AF22" s="18"/>
      <c r="AG22" s="35"/>
      <c r="AH22" s="36"/>
      <c r="AI22" s="2"/>
      <c r="AJ22" s="2"/>
      <c r="AK22" s="18"/>
      <c r="AL22" s="35"/>
    </row>
    <row r="23" spans="1:38" ht="13.5">
      <c r="A23" s="11">
        <v>41595</v>
      </c>
      <c r="B23" s="18" t="s">
        <v>90</v>
      </c>
      <c r="C23" s="2" t="s">
        <v>91</v>
      </c>
      <c r="D23" s="16"/>
      <c r="E23" s="16" t="s">
        <v>39</v>
      </c>
      <c r="F23" s="16"/>
      <c r="G23" s="16"/>
      <c r="I23" s="45">
        <v>6</v>
      </c>
      <c r="J23" s="2">
        <v>2</v>
      </c>
      <c r="K23" s="2">
        <v>2</v>
      </c>
      <c r="L23" s="2">
        <v>4</v>
      </c>
      <c r="M23" s="35">
        <v>3</v>
      </c>
      <c r="N23" s="2"/>
      <c r="O23" s="2"/>
      <c r="P23" s="2"/>
      <c r="Q23" s="2"/>
      <c r="R23" s="35"/>
      <c r="S23" s="2"/>
      <c r="T23" s="2"/>
      <c r="U23" s="2"/>
      <c r="V23" s="2"/>
      <c r="W23" s="35"/>
      <c r="X23" s="2"/>
      <c r="Y23" s="2"/>
      <c r="Z23" s="2"/>
      <c r="AA23" s="2"/>
      <c r="AB23" s="35"/>
      <c r="AC23" s="36"/>
      <c r="AD23" s="2"/>
      <c r="AE23" s="2"/>
      <c r="AF23" s="18"/>
      <c r="AG23" s="35"/>
      <c r="AH23" s="36"/>
      <c r="AI23" s="2"/>
      <c r="AJ23" s="2"/>
      <c r="AK23" s="18"/>
      <c r="AL23" s="35"/>
    </row>
    <row r="24" spans="1:38" ht="13.5">
      <c r="A24" s="11">
        <v>41595</v>
      </c>
      <c r="B24" s="2" t="s">
        <v>93</v>
      </c>
      <c r="C24" s="2" t="s">
        <v>94</v>
      </c>
      <c r="D24" s="16"/>
      <c r="E24" s="16" t="s">
        <v>95</v>
      </c>
      <c r="F24" s="16"/>
      <c r="G24" s="16"/>
      <c r="I24" s="45"/>
      <c r="J24" s="2"/>
      <c r="K24" s="2"/>
      <c r="L24" s="2"/>
      <c r="M24" s="35"/>
      <c r="N24" s="2"/>
      <c r="O24" s="2"/>
      <c r="P24" s="2"/>
      <c r="Q24" s="2"/>
      <c r="R24" s="35"/>
      <c r="S24" s="2"/>
      <c r="T24" s="2"/>
      <c r="U24" s="2"/>
      <c r="V24" s="2"/>
      <c r="W24" s="35"/>
      <c r="X24" s="2">
        <v>5</v>
      </c>
      <c r="Y24" s="2">
        <v>4</v>
      </c>
      <c r="Z24" s="2">
        <v>9</v>
      </c>
      <c r="AA24" s="2">
        <v>3</v>
      </c>
      <c r="AB24" s="35">
        <v>3</v>
      </c>
      <c r="AC24" s="36"/>
      <c r="AD24" s="2"/>
      <c r="AE24" s="2"/>
      <c r="AF24" s="18"/>
      <c r="AG24" s="35"/>
      <c r="AH24" s="36"/>
      <c r="AI24" s="2"/>
      <c r="AJ24" s="2"/>
      <c r="AK24" s="18"/>
      <c r="AL24" s="35"/>
    </row>
    <row r="25" spans="1:38" ht="13.5">
      <c r="A25" s="11">
        <v>41608</v>
      </c>
      <c r="B25" s="2" t="s">
        <v>96</v>
      </c>
      <c r="C25" s="2" t="s">
        <v>62</v>
      </c>
      <c r="D25" s="16"/>
      <c r="E25" s="16" t="s">
        <v>39</v>
      </c>
      <c r="F25" s="16"/>
      <c r="G25" s="16"/>
      <c r="I25" s="45">
        <v>6</v>
      </c>
      <c r="J25" s="2">
        <v>1</v>
      </c>
      <c r="K25" s="2">
        <v>3</v>
      </c>
      <c r="L25" s="2">
        <v>3</v>
      </c>
      <c r="M25" s="35">
        <v>2</v>
      </c>
      <c r="N25" s="2"/>
      <c r="O25" s="2"/>
      <c r="P25" s="2"/>
      <c r="Q25" s="2"/>
      <c r="R25" s="35"/>
      <c r="S25" s="2"/>
      <c r="T25" s="2"/>
      <c r="U25" s="2"/>
      <c r="V25" s="2"/>
      <c r="W25" s="35"/>
      <c r="X25" s="2"/>
      <c r="Y25" s="2"/>
      <c r="Z25" s="2"/>
      <c r="AA25" s="2"/>
      <c r="AB25" s="35"/>
      <c r="AC25" s="36"/>
      <c r="AD25" s="2"/>
      <c r="AE25" s="2"/>
      <c r="AF25" s="18"/>
      <c r="AG25" s="35"/>
      <c r="AH25" s="36"/>
      <c r="AI25" s="2"/>
      <c r="AJ25" s="2"/>
      <c r="AK25" s="18"/>
      <c r="AL25" s="35"/>
    </row>
    <row r="26" spans="1:38" ht="13.5">
      <c r="A26" s="11">
        <v>41700</v>
      </c>
      <c r="B26" s="2" t="s">
        <v>58</v>
      </c>
      <c r="C26" s="2" t="s">
        <v>100</v>
      </c>
      <c r="D26" s="16" t="s">
        <v>39</v>
      </c>
      <c r="E26" s="16"/>
      <c r="F26" s="16"/>
      <c r="G26" s="16"/>
      <c r="I26" s="45">
        <v>7</v>
      </c>
      <c r="J26" s="2">
        <v>1</v>
      </c>
      <c r="K26" s="2">
        <v>1</v>
      </c>
      <c r="L26" s="2">
        <v>3</v>
      </c>
      <c r="M26" s="35">
        <v>2</v>
      </c>
      <c r="N26" s="2"/>
      <c r="O26" s="2"/>
      <c r="P26" s="2"/>
      <c r="Q26" s="2"/>
      <c r="R26" s="35"/>
      <c r="S26" s="2"/>
      <c r="T26" s="2"/>
      <c r="U26" s="2"/>
      <c r="V26" s="2"/>
      <c r="W26" s="35"/>
      <c r="X26" s="2"/>
      <c r="Y26" s="2"/>
      <c r="Z26" s="2"/>
      <c r="AA26" s="2"/>
      <c r="AB26" s="35"/>
      <c r="AC26" s="36"/>
      <c r="AD26" s="2"/>
      <c r="AE26" s="2"/>
      <c r="AF26" s="18"/>
      <c r="AG26" s="35"/>
      <c r="AH26" s="36"/>
      <c r="AI26" s="2"/>
      <c r="AJ26" s="2"/>
      <c r="AK26" s="18"/>
      <c r="AL26" s="35"/>
    </row>
    <row r="27" spans="1:38" ht="13.5">
      <c r="A27" s="11">
        <v>41700</v>
      </c>
      <c r="B27" s="2" t="s">
        <v>58</v>
      </c>
      <c r="C27" s="2" t="s">
        <v>91</v>
      </c>
      <c r="D27" s="16"/>
      <c r="E27" s="16" t="s">
        <v>102</v>
      </c>
      <c r="F27" s="16"/>
      <c r="G27" s="16"/>
      <c r="I27" s="45"/>
      <c r="J27" s="2"/>
      <c r="K27" s="2"/>
      <c r="L27" s="2"/>
      <c r="M27" s="35"/>
      <c r="N27" s="2">
        <v>6</v>
      </c>
      <c r="O27" s="2">
        <v>2</v>
      </c>
      <c r="P27" s="2">
        <v>4</v>
      </c>
      <c r="Q27" s="2">
        <v>4</v>
      </c>
      <c r="R27" s="35">
        <v>1</v>
      </c>
      <c r="S27" s="2"/>
      <c r="T27" s="2"/>
      <c r="U27" s="2"/>
      <c r="V27" s="2"/>
      <c r="W27" s="35"/>
      <c r="X27" s="2"/>
      <c r="Y27" s="2"/>
      <c r="Z27" s="2"/>
      <c r="AA27" s="2"/>
      <c r="AB27" s="35"/>
      <c r="AC27" s="36"/>
      <c r="AD27" s="2"/>
      <c r="AE27" s="2"/>
      <c r="AF27" s="18"/>
      <c r="AG27" s="35"/>
      <c r="AH27" s="36"/>
      <c r="AI27" s="2"/>
      <c r="AJ27" s="2"/>
      <c r="AK27" s="18"/>
      <c r="AL27" s="35"/>
    </row>
    <row r="28" spans="1:38" ht="13.5">
      <c r="A28" s="11">
        <v>41713</v>
      </c>
      <c r="B28" s="2" t="s">
        <v>103</v>
      </c>
      <c r="C28" s="2" t="s">
        <v>104</v>
      </c>
      <c r="D28" s="16"/>
      <c r="E28" s="16"/>
      <c r="F28" s="16"/>
      <c r="G28" s="16" t="s">
        <v>105</v>
      </c>
      <c r="I28" s="45">
        <v>5</v>
      </c>
      <c r="J28" s="2">
        <v>0</v>
      </c>
      <c r="K28" s="2">
        <v>1</v>
      </c>
      <c r="L28" s="2">
        <v>2</v>
      </c>
      <c r="M28" s="35">
        <v>4</v>
      </c>
      <c r="N28" s="2"/>
      <c r="O28" s="2"/>
      <c r="P28" s="2"/>
      <c r="Q28" s="2"/>
      <c r="R28" s="35"/>
      <c r="S28" s="2"/>
      <c r="T28" s="2"/>
      <c r="U28" s="2"/>
      <c r="V28" s="2"/>
      <c r="W28" s="35"/>
      <c r="X28" s="2"/>
      <c r="Y28" s="2"/>
      <c r="Z28" s="2"/>
      <c r="AA28" s="2"/>
      <c r="AB28" s="35"/>
      <c r="AC28" s="36">
        <v>2</v>
      </c>
      <c r="AD28" s="2">
        <v>0</v>
      </c>
      <c r="AE28" s="2">
        <v>2</v>
      </c>
      <c r="AF28" s="18">
        <v>0</v>
      </c>
      <c r="AG28" s="35">
        <v>4</v>
      </c>
      <c r="AH28" s="36"/>
      <c r="AI28" s="2"/>
      <c r="AJ28" s="2"/>
      <c r="AK28" s="18"/>
      <c r="AL28" s="35"/>
    </row>
    <row r="29" spans="1:38" ht="13.5">
      <c r="A29" s="11">
        <v>41713</v>
      </c>
      <c r="B29" s="2" t="s">
        <v>106</v>
      </c>
      <c r="C29" s="2" t="s">
        <v>107</v>
      </c>
      <c r="D29" s="16" t="s">
        <v>108</v>
      </c>
      <c r="E29" s="16"/>
      <c r="F29" s="16"/>
      <c r="G29" s="16" t="s">
        <v>109</v>
      </c>
      <c r="I29" s="45">
        <v>5</v>
      </c>
      <c r="J29" s="2">
        <v>1</v>
      </c>
      <c r="K29" s="2">
        <v>4</v>
      </c>
      <c r="L29" s="2">
        <v>4</v>
      </c>
      <c r="M29" s="35">
        <v>5</v>
      </c>
      <c r="N29" s="2"/>
      <c r="O29" s="2"/>
      <c r="P29" s="2"/>
      <c r="Q29" s="2"/>
      <c r="R29" s="35"/>
      <c r="S29" s="2"/>
      <c r="T29" s="2"/>
      <c r="U29" s="2"/>
      <c r="V29" s="2"/>
      <c r="W29" s="35"/>
      <c r="X29" s="2"/>
      <c r="Y29" s="2"/>
      <c r="Z29" s="2"/>
      <c r="AA29" s="2"/>
      <c r="AB29" s="35"/>
      <c r="AC29" s="36">
        <v>2</v>
      </c>
      <c r="AD29" s="2">
        <v>0</v>
      </c>
      <c r="AE29" s="2">
        <v>1</v>
      </c>
      <c r="AF29" s="18">
        <v>0</v>
      </c>
      <c r="AG29" s="35">
        <v>3</v>
      </c>
      <c r="AH29" s="36"/>
      <c r="AI29" s="2"/>
      <c r="AJ29" s="2"/>
      <c r="AK29" s="18"/>
      <c r="AL29" s="35"/>
    </row>
    <row r="30" spans="1:38" ht="13.5">
      <c r="A30" s="11">
        <v>41714</v>
      </c>
      <c r="B30" s="2" t="s">
        <v>64</v>
      </c>
      <c r="C30" s="2" t="s">
        <v>110</v>
      </c>
      <c r="D30" s="16"/>
      <c r="E30" s="16" t="s">
        <v>39</v>
      </c>
      <c r="F30" s="16"/>
      <c r="G30" s="16" t="s">
        <v>105</v>
      </c>
      <c r="I30" s="45">
        <v>4</v>
      </c>
      <c r="J30" s="2">
        <v>2</v>
      </c>
      <c r="K30" s="2">
        <v>1</v>
      </c>
      <c r="L30" s="2">
        <v>4</v>
      </c>
      <c r="M30" s="35">
        <v>0</v>
      </c>
      <c r="N30" s="2"/>
      <c r="O30" s="2"/>
      <c r="P30" s="2"/>
      <c r="Q30" s="2"/>
      <c r="R30" s="35"/>
      <c r="S30" s="2"/>
      <c r="T30" s="2"/>
      <c r="U30" s="2"/>
      <c r="V30" s="2"/>
      <c r="W30" s="35"/>
      <c r="X30" s="2"/>
      <c r="Y30" s="2"/>
      <c r="Z30" s="2"/>
      <c r="AA30" s="2"/>
      <c r="AB30" s="35"/>
      <c r="AC30" s="36">
        <v>2</v>
      </c>
      <c r="AD30" s="2">
        <v>1</v>
      </c>
      <c r="AE30" s="2">
        <v>1</v>
      </c>
      <c r="AF30" s="18">
        <v>3</v>
      </c>
      <c r="AG30" s="35">
        <v>0</v>
      </c>
      <c r="AH30" s="36"/>
      <c r="AI30" s="2"/>
      <c r="AJ30" s="2"/>
      <c r="AK30" s="18"/>
      <c r="AL30" s="35"/>
    </row>
    <row r="31" spans="1:38" ht="13.5">
      <c r="A31" s="11">
        <v>41727</v>
      </c>
      <c r="B31" s="2" t="s">
        <v>111</v>
      </c>
      <c r="C31" s="2" t="s">
        <v>110</v>
      </c>
      <c r="D31" s="16"/>
      <c r="E31" s="16" t="s">
        <v>53</v>
      </c>
      <c r="F31" s="16"/>
      <c r="G31" s="16" t="s">
        <v>112</v>
      </c>
      <c r="I31" s="45"/>
      <c r="J31" s="2"/>
      <c r="K31" s="2"/>
      <c r="L31" s="2"/>
      <c r="M31" s="35"/>
      <c r="N31" s="2"/>
      <c r="O31" s="2"/>
      <c r="P31" s="2"/>
      <c r="Q31" s="2"/>
      <c r="R31" s="35"/>
      <c r="S31" s="2"/>
      <c r="T31" s="2"/>
      <c r="U31" s="2"/>
      <c r="V31" s="2"/>
      <c r="W31" s="35"/>
      <c r="X31" s="2"/>
      <c r="Y31" s="2"/>
      <c r="Z31" s="2"/>
      <c r="AA31" s="2"/>
      <c r="AB31" s="35"/>
      <c r="AC31" s="36">
        <v>4</v>
      </c>
      <c r="AD31" s="2">
        <v>5</v>
      </c>
      <c r="AE31" s="2">
        <v>4</v>
      </c>
      <c r="AF31" s="18">
        <v>4</v>
      </c>
      <c r="AG31" s="35">
        <v>1</v>
      </c>
      <c r="AH31" s="36">
        <v>2</v>
      </c>
      <c r="AI31" s="2">
        <v>0</v>
      </c>
      <c r="AJ31" s="2">
        <v>1</v>
      </c>
      <c r="AK31" s="18">
        <v>1</v>
      </c>
      <c r="AL31" s="35">
        <v>2</v>
      </c>
    </row>
    <row r="32" spans="1:38" ht="13.5">
      <c r="A32" s="11">
        <v>41727</v>
      </c>
      <c r="B32" s="2" t="s">
        <v>64</v>
      </c>
      <c r="C32" s="2" t="s">
        <v>113</v>
      </c>
      <c r="D32" s="16"/>
      <c r="E32" s="16" t="s">
        <v>45</v>
      </c>
      <c r="F32" s="16"/>
      <c r="G32" s="16" t="s">
        <v>114</v>
      </c>
      <c r="I32" s="45"/>
      <c r="J32" s="2"/>
      <c r="K32" s="2"/>
      <c r="L32" s="2"/>
      <c r="M32" s="35"/>
      <c r="N32" s="2"/>
      <c r="O32" s="2"/>
      <c r="P32" s="2"/>
      <c r="Q32" s="2"/>
      <c r="R32" s="35"/>
      <c r="S32" s="2"/>
      <c r="T32" s="2"/>
      <c r="U32" s="2"/>
      <c r="V32" s="2"/>
      <c r="W32" s="35"/>
      <c r="X32" s="2">
        <v>1</v>
      </c>
      <c r="Y32" s="2">
        <v>1</v>
      </c>
      <c r="Z32" s="2">
        <v>3</v>
      </c>
      <c r="AA32" s="2">
        <v>1</v>
      </c>
      <c r="AB32" s="35">
        <v>0</v>
      </c>
      <c r="AC32" s="36"/>
      <c r="AD32" s="2"/>
      <c r="AE32" s="2"/>
      <c r="AF32" s="18"/>
      <c r="AG32" s="35"/>
      <c r="AH32" s="36">
        <v>5</v>
      </c>
      <c r="AI32" s="2">
        <v>2</v>
      </c>
      <c r="AJ32" s="2">
        <v>6</v>
      </c>
      <c r="AK32" s="18">
        <v>2</v>
      </c>
      <c r="AL32" s="35">
        <v>4</v>
      </c>
    </row>
    <row r="33" spans="1:38" ht="13.5">
      <c r="A33" s="11">
        <v>41748</v>
      </c>
      <c r="B33" s="2" t="s">
        <v>55</v>
      </c>
      <c r="C33" s="2" t="s">
        <v>56</v>
      </c>
      <c r="D33" s="16"/>
      <c r="E33" s="16" t="s">
        <v>39</v>
      </c>
      <c r="F33" s="16"/>
      <c r="G33" s="16" t="s">
        <v>57</v>
      </c>
      <c r="I33" s="45">
        <v>3</v>
      </c>
      <c r="J33" s="2">
        <v>1</v>
      </c>
      <c r="K33" s="2">
        <v>2</v>
      </c>
      <c r="L33" s="2">
        <v>4</v>
      </c>
      <c r="M33" s="35">
        <v>1</v>
      </c>
      <c r="N33" s="2">
        <v>3</v>
      </c>
      <c r="O33" s="2">
        <v>0</v>
      </c>
      <c r="P33" s="2">
        <v>3</v>
      </c>
      <c r="Q33" s="2">
        <v>0</v>
      </c>
      <c r="R33" s="35">
        <v>4</v>
      </c>
      <c r="S33" s="2"/>
      <c r="T33" s="2"/>
      <c r="U33" s="2"/>
      <c r="V33" s="2"/>
      <c r="W33" s="35"/>
      <c r="X33" s="2"/>
      <c r="Y33" s="2"/>
      <c r="Z33" s="2"/>
      <c r="AA33" s="2"/>
      <c r="AB33" s="35"/>
      <c r="AC33" s="36"/>
      <c r="AD33" s="2"/>
      <c r="AE33" s="2"/>
      <c r="AF33" s="18"/>
      <c r="AG33" s="35"/>
      <c r="AH33" s="36"/>
      <c r="AI33" s="2"/>
      <c r="AJ33" s="2"/>
      <c r="AK33" s="18"/>
      <c r="AL33" s="35"/>
    </row>
    <row r="34" spans="1:38" ht="13.5">
      <c r="A34" s="11">
        <v>41758</v>
      </c>
      <c r="B34" s="2" t="s">
        <v>82</v>
      </c>
      <c r="C34" s="2" t="s">
        <v>115</v>
      </c>
      <c r="D34" s="16"/>
      <c r="E34" s="16" t="s">
        <v>108</v>
      </c>
      <c r="F34" s="16"/>
      <c r="G34" s="16"/>
      <c r="I34" s="45"/>
      <c r="J34" s="2"/>
      <c r="K34" s="2"/>
      <c r="L34" s="2"/>
      <c r="M34" s="35"/>
      <c r="N34" s="2">
        <v>6</v>
      </c>
      <c r="O34" s="2">
        <v>5</v>
      </c>
      <c r="P34" s="2">
        <v>4</v>
      </c>
      <c r="Q34" s="2">
        <v>8</v>
      </c>
      <c r="R34" s="35">
        <v>3</v>
      </c>
      <c r="S34" s="2"/>
      <c r="T34" s="2"/>
      <c r="U34" s="2"/>
      <c r="V34" s="2"/>
      <c r="W34" s="35"/>
      <c r="X34" s="2"/>
      <c r="Y34" s="2"/>
      <c r="Z34" s="2"/>
      <c r="AA34" s="2"/>
      <c r="AB34" s="35"/>
      <c r="AC34" s="36"/>
      <c r="AD34" s="2"/>
      <c r="AE34" s="2"/>
      <c r="AF34" s="18"/>
      <c r="AG34" s="35"/>
      <c r="AH34" s="36"/>
      <c r="AI34" s="2"/>
      <c r="AJ34" s="2"/>
      <c r="AK34" s="18"/>
      <c r="AL34" s="35"/>
    </row>
    <row r="35" spans="1:38" ht="13.5">
      <c r="A35" s="11">
        <v>41769</v>
      </c>
      <c r="B35" s="2" t="s">
        <v>58</v>
      </c>
      <c r="C35" s="2" t="s">
        <v>117</v>
      </c>
      <c r="D35" s="16"/>
      <c r="E35" s="16" t="s">
        <v>39</v>
      </c>
      <c r="F35" s="16"/>
      <c r="G35" s="16" t="s">
        <v>118</v>
      </c>
      <c r="I35" s="45">
        <v>5</v>
      </c>
      <c r="J35" s="2">
        <v>4</v>
      </c>
      <c r="K35" s="2">
        <v>4</v>
      </c>
      <c r="L35" s="2">
        <v>6</v>
      </c>
      <c r="M35" s="35">
        <v>0</v>
      </c>
      <c r="N35" s="2"/>
      <c r="O35" s="2"/>
      <c r="P35" s="2"/>
      <c r="Q35" s="2"/>
      <c r="R35" s="35"/>
      <c r="S35" s="2"/>
      <c r="T35" s="2"/>
      <c r="U35" s="2"/>
      <c r="V35" s="2"/>
      <c r="W35" s="35"/>
      <c r="X35" s="2"/>
      <c r="Y35" s="2"/>
      <c r="Z35" s="2"/>
      <c r="AA35" s="2"/>
      <c r="AB35" s="35"/>
      <c r="AC35" s="36"/>
      <c r="AD35" s="2"/>
      <c r="AE35" s="2"/>
      <c r="AF35" s="18"/>
      <c r="AG35" s="35"/>
      <c r="AH35" s="36">
        <v>1</v>
      </c>
      <c r="AI35" s="2">
        <v>0</v>
      </c>
      <c r="AJ35" s="2">
        <v>2</v>
      </c>
      <c r="AK35" s="18">
        <v>0</v>
      </c>
      <c r="AL35" s="35">
        <v>0</v>
      </c>
    </row>
    <row r="36" spans="1:38" ht="13.5">
      <c r="A36" s="11">
        <v>41769</v>
      </c>
      <c r="B36" s="18" t="s">
        <v>77</v>
      </c>
      <c r="C36" s="2" t="s">
        <v>119</v>
      </c>
      <c r="D36" s="16" t="s">
        <v>72</v>
      </c>
      <c r="E36" s="16"/>
      <c r="F36" s="16"/>
      <c r="G36" s="16"/>
      <c r="I36" s="45"/>
      <c r="J36" s="2"/>
      <c r="K36" s="2"/>
      <c r="L36" s="2"/>
      <c r="M36" s="35"/>
      <c r="N36" s="2">
        <v>5</v>
      </c>
      <c r="O36" s="2">
        <v>1</v>
      </c>
      <c r="P36" s="2">
        <v>5</v>
      </c>
      <c r="Q36" s="2">
        <v>4</v>
      </c>
      <c r="R36" s="35">
        <v>2</v>
      </c>
      <c r="S36" s="2"/>
      <c r="T36" s="2"/>
      <c r="U36" s="2"/>
      <c r="V36" s="2"/>
      <c r="W36" s="35"/>
      <c r="X36" s="2"/>
      <c r="Y36" s="2"/>
      <c r="Z36" s="2"/>
      <c r="AA36" s="2"/>
      <c r="AB36" s="35"/>
      <c r="AC36" s="36"/>
      <c r="AD36" s="2"/>
      <c r="AE36" s="2"/>
      <c r="AF36" s="18"/>
      <c r="AG36" s="35"/>
      <c r="AH36" s="36"/>
      <c r="AI36" s="2"/>
      <c r="AJ36" s="2"/>
      <c r="AK36" s="18"/>
      <c r="AL36" s="35"/>
    </row>
    <row r="37" spans="1:38" ht="13.5">
      <c r="A37" s="11">
        <v>41776</v>
      </c>
      <c r="B37" s="2" t="s">
        <v>111</v>
      </c>
      <c r="C37" s="2" t="s">
        <v>120</v>
      </c>
      <c r="D37" s="16"/>
      <c r="E37" s="16" t="s">
        <v>72</v>
      </c>
      <c r="F37" s="16"/>
      <c r="G37" s="16"/>
      <c r="I37" s="45"/>
      <c r="J37" s="2"/>
      <c r="K37" s="2"/>
      <c r="L37" s="2"/>
      <c r="M37" s="35"/>
      <c r="N37" s="2">
        <v>6</v>
      </c>
      <c r="O37" s="2">
        <v>5</v>
      </c>
      <c r="P37" s="2">
        <v>10</v>
      </c>
      <c r="Q37" s="2">
        <v>2</v>
      </c>
      <c r="R37" s="35">
        <v>4</v>
      </c>
      <c r="S37" s="2"/>
      <c r="T37" s="2"/>
      <c r="U37" s="2"/>
      <c r="V37" s="2"/>
      <c r="W37" s="35"/>
      <c r="X37" s="2"/>
      <c r="Y37" s="2"/>
      <c r="Z37" s="2"/>
      <c r="AA37" s="2"/>
      <c r="AB37" s="35"/>
      <c r="AC37" s="36"/>
      <c r="AD37" s="2"/>
      <c r="AE37" s="2"/>
      <c r="AF37" s="18"/>
      <c r="AG37" s="35"/>
      <c r="AH37" s="36"/>
      <c r="AI37" s="2"/>
      <c r="AJ37" s="2"/>
      <c r="AK37" s="18"/>
      <c r="AL37" s="35"/>
    </row>
    <row r="38" spans="1:38" ht="13.5">
      <c r="A38" s="11">
        <v>41791</v>
      </c>
      <c r="B38" s="2" t="s">
        <v>121</v>
      </c>
      <c r="C38" s="2" t="s">
        <v>122</v>
      </c>
      <c r="D38" s="16" t="s">
        <v>39</v>
      </c>
      <c r="E38" s="16"/>
      <c r="F38" s="16"/>
      <c r="G38" s="16" t="s">
        <v>123</v>
      </c>
      <c r="I38" s="45">
        <v>4</v>
      </c>
      <c r="J38" s="2">
        <v>0</v>
      </c>
      <c r="K38" s="2">
        <v>0</v>
      </c>
      <c r="L38" s="2">
        <v>0</v>
      </c>
      <c r="M38" s="35">
        <v>4</v>
      </c>
      <c r="N38" s="2">
        <v>2</v>
      </c>
      <c r="O38" s="2">
        <v>1</v>
      </c>
      <c r="P38" s="2">
        <v>4</v>
      </c>
      <c r="Q38" s="2">
        <v>1</v>
      </c>
      <c r="R38" s="35">
        <v>4</v>
      </c>
      <c r="S38" s="2"/>
      <c r="T38" s="2"/>
      <c r="U38" s="2"/>
      <c r="V38" s="2"/>
      <c r="W38" s="35"/>
      <c r="X38" s="2"/>
      <c r="Y38" s="2"/>
      <c r="Z38" s="2"/>
      <c r="AA38" s="2"/>
      <c r="AB38" s="35"/>
      <c r="AC38" s="36"/>
      <c r="AD38" s="2"/>
      <c r="AE38" s="2"/>
      <c r="AF38" s="18"/>
      <c r="AG38" s="35"/>
      <c r="AH38" s="36"/>
      <c r="AI38" s="2"/>
      <c r="AJ38" s="2"/>
      <c r="AK38" s="18"/>
      <c r="AL38" s="35"/>
    </row>
    <row r="39" spans="1:38" ht="13.5">
      <c r="A39" s="11">
        <v>41804</v>
      </c>
      <c r="B39" s="2" t="s">
        <v>124</v>
      </c>
      <c r="C39" s="2" t="s">
        <v>94</v>
      </c>
      <c r="D39" s="16"/>
      <c r="E39" s="16" t="s">
        <v>39</v>
      </c>
      <c r="F39" s="16"/>
      <c r="G39" s="16"/>
      <c r="I39" s="45">
        <v>7</v>
      </c>
      <c r="J39" s="2">
        <v>3</v>
      </c>
      <c r="K39" s="2">
        <v>2</v>
      </c>
      <c r="L39" s="2">
        <v>6</v>
      </c>
      <c r="M39" s="35">
        <v>6</v>
      </c>
      <c r="N39" s="2"/>
      <c r="O39" s="2"/>
      <c r="P39" s="2"/>
      <c r="Q39" s="2"/>
      <c r="R39" s="35"/>
      <c r="S39" s="2"/>
      <c r="T39" s="2"/>
      <c r="U39" s="2"/>
      <c r="V39" s="2"/>
      <c r="W39" s="35"/>
      <c r="X39" s="2"/>
      <c r="Y39" s="2"/>
      <c r="Z39" s="2"/>
      <c r="AA39" s="2"/>
      <c r="AB39" s="35"/>
      <c r="AC39" s="36"/>
      <c r="AD39" s="2"/>
      <c r="AE39" s="2"/>
      <c r="AF39" s="18"/>
      <c r="AG39" s="35"/>
      <c r="AH39" s="36"/>
      <c r="AI39" s="2"/>
      <c r="AJ39" s="2"/>
      <c r="AK39" s="18"/>
      <c r="AL39" s="35"/>
    </row>
    <row r="40" spans="1:38" ht="13.5">
      <c r="A40" s="11">
        <v>41812</v>
      </c>
      <c r="B40" s="2" t="s">
        <v>125</v>
      </c>
      <c r="C40" s="2" t="s">
        <v>73</v>
      </c>
      <c r="D40" s="16" t="s">
        <v>39</v>
      </c>
      <c r="E40" s="16"/>
      <c r="F40" s="16"/>
      <c r="G40" s="16"/>
      <c r="I40" s="45">
        <v>7</v>
      </c>
      <c r="J40" s="2">
        <v>0</v>
      </c>
      <c r="K40" s="2">
        <v>0</v>
      </c>
      <c r="L40" s="2">
        <v>5</v>
      </c>
      <c r="M40" s="35">
        <v>2</v>
      </c>
      <c r="N40" s="2"/>
      <c r="O40" s="2"/>
      <c r="P40" s="2"/>
      <c r="Q40" s="2"/>
      <c r="R40" s="35"/>
      <c r="S40" s="2"/>
      <c r="T40" s="2"/>
      <c r="U40" s="2"/>
      <c r="V40" s="2"/>
      <c r="W40" s="35"/>
      <c r="X40" s="2"/>
      <c r="Y40" s="2"/>
      <c r="Z40" s="2"/>
      <c r="AA40" s="2"/>
      <c r="AB40" s="35"/>
      <c r="AC40" s="36"/>
      <c r="AD40" s="2"/>
      <c r="AE40" s="2"/>
      <c r="AF40" s="18"/>
      <c r="AG40" s="35"/>
      <c r="AH40" s="36"/>
      <c r="AI40" s="2"/>
      <c r="AJ40" s="2"/>
      <c r="AK40" s="18"/>
      <c r="AL40" s="35"/>
    </row>
    <row r="41" spans="1:38" ht="13.5">
      <c r="A41" s="11">
        <v>41819</v>
      </c>
      <c r="B41" s="2" t="s">
        <v>126</v>
      </c>
      <c r="C41" s="2" t="s">
        <v>127</v>
      </c>
      <c r="D41" s="16" t="s">
        <v>39</v>
      </c>
      <c r="E41" s="16"/>
      <c r="F41" s="16"/>
      <c r="G41" s="16"/>
      <c r="I41" s="45">
        <v>6</v>
      </c>
      <c r="J41" s="2">
        <v>1</v>
      </c>
      <c r="K41" s="2">
        <v>3</v>
      </c>
      <c r="L41" s="2">
        <v>4</v>
      </c>
      <c r="M41" s="35">
        <v>1</v>
      </c>
      <c r="N41" s="2"/>
      <c r="O41" s="2"/>
      <c r="P41" s="2"/>
      <c r="Q41" s="2"/>
      <c r="R41" s="35"/>
      <c r="S41" s="2"/>
      <c r="T41" s="2"/>
      <c r="U41" s="2"/>
      <c r="V41" s="2"/>
      <c r="W41" s="35"/>
      <c r="X41" s="2"/>
      <c r="Y41" s="2"/>
      <c r="Z41" s="2"/>
      <c r="AA41" s="2"/>
      <c r="AB41" s="35"/>
      <c r="AC41" s="36"/>
      <c r="AD41" s="2"/>
      <c r="AE41" s="2"/>
      <c r="AF41" s="18"/>
      <c r="AG41" s="35"/>
      <c r="AH41" s="36"/>
      <c r="AI41" s="2"/>
      <c r="AJ41" s="2"/>
      <c r="AK41" s="18"/>
      <c r="AL41" s="35"/>
    </row>
    <row r="42" spans="1:38" ht="13.5">
      <c r="A42" s="11">
        <v>41819</v>
      </c>
      <c r="B42" s="2" t="s">
        <v>128</v>
      </c>
      <c r="C42" s="2" t="s">
        <v>129</v>
      </c>
      <c r="D42" s="16"/>
      <c r="E42" s="16" t="s">
        <v>131</v>
      </c>
      <c r="F42" s="16"/>
      <c r="G42" s="16" t="s">
        <v>130</v>
      </c>
      <c r="I42" s="45"/>
      <c r="J42" s="2"/>
      <c r="K42" s="2"/>
      <c r="L42" s="2"/>
      <c r="M42" s="35"/>
      <c r="N42" s="2">
        <v>2</v>
      </c>
      <c r="O42" s="2">
        <v>2</v>
      </c>
      <c r="P42" s="2">
        <v>3</v>
      </c>
      <c r="Q42" s="2">
        <v>2</v>
      </c>
      <c r="R42" s="35"/>
      <c r="S42" s="2"/>
      <c r="T42" s="2"/>
      <c r="U42" s="2"/>
      <c r="V42" s="2"/>
      <c r="W42" s="35"/>
      <c r="X42" s="2"/>
      <c r="Y42" s="2"/>
      <c r="Z42" s="2"/>
      <c r="AA42" s="2"/>
      <c r="AB42" s="35"/>
      <c r="AC42" s="36">
        <v>3</v>
      </c>
      <c r="AD42" s="2">
        <v>4</v>
      </c>
      <c r="AE42" s="2">
        <v>5</v>
      </c>
      <c r="AF42" s="18">
        <v>5</v>
      </c>
      <c r="AG42" s="35">
        <v>1</v>
      </c>
      <c r="AH42" s="36"/>
      <c r="AI42" s="2"/>
      <c r="AJ42" s="2"/>
      <c r="AK42" s="18"/>
      <c r="AL42" s="35"/>
    </row>
    <row r="43" spans="1:38" ht="13.5">
      <c r="A43" s="11">
        <v>41825</v>
      </c>
      <c r="B43" s="2" t="s">
        <v>93</v>
      </c>
      <c r="C43" s="2" t="s">
        <v>62</v>
      </c>
      <c r="D43" s="16"/>
      <c r="E43" s="16" t="s">
        <v>39</v>
      </c>
      <c r="F43" s="16"/>
      <c r="G43" s="16"/>
      <c r="I43" s="45">
        <v>5</v>
      </c>
      <c r="J43" s="2">
        <v>2</v>
      </c>
      <c r="K43" s="2">
        <v>2</v>
      </c>
      <c r="L43" s="2">
        <v>4</v>
      </c>
      <c r="M43" s="35">
        <v>2</v>
      </c>
      <c r="N43" s="2"/>
      <c r="O43" s="2"/>
      <c r="P43" s="2"/>
      <c r="Q43" s="2"/>
      <c r="R43" s="35"/>
      <c r="S43" s="2"/>
      <c r="T43" s="2"/>
      <c r="U43" s="2"/>
      <c r="V43" s="2"/>
      <c r="W43" s="35"/>
      <c r="X43" s="2"/>
      <c r="Y43" s="2"/>
      <c r="Z43" s="2"/>
      <c r="AA43" s="2"/>
      <c r="AB43" s="35"/>
      <c r="AC43" s="36"/>
      <c r="AD43" s="2"/>
      <c r="AE43" s="2"/>
      <c r="AF43" s="18"/>
      <c r="AG43" s="35"/>
      <c r="AH43" s="36"/>
      <c r="AI43" s="2"/>
      <c r="AJ43" s="2"/>
      <c r="AK43" s="18"/>
      <c r="AL43" s="35"/>
    </row>
    <row r="44" spans="1:38" ht="13.5">
      <c r="A44" s="11">
        <v>41825</v>
      </c>
      <c r="B44" s="2" t="s">
        <v>132</v>
      </c>
      <c r="C44" s="2" t="s">
        <v>127</v>
      </c>
      <c r="D44" s="16" t="s">
        <v>133</v>
      </c>
      <c r="E44" s="16"/>
      <c r="F44" s="16"/>
      <c r="G44" s="16"/>
      <c r="I44" s="45"/>
      <c r="J44" s="2"/>
      <c r="K44" s="2"/>
      <c r="L44" s="2"/>
      <c r="M44" s="35"/>
      <c r="N44" s="2"/>
      <c r="O44" s="2"/>
      <c r="P44" s="2"/>
      <c r="Q44" s="2"/>
      <c r="R44" s="35"/>
      <c r="S44" s="2">
        <v>6</v>
      </c>
      <c r="T44" s="2">
        <v>1</v>
      </c>
      <c r="U44" s="2">
        <v>0</v>
      </c>
      <c r="V44" s="2">
        <v>4</v>
      </c>
      <c r="W44" s="35">
        <v>5</v>
      </c>
      <c r="X44" s="2"/>
      <c r="Y44" s="2"/>
      <c r="Z44" s="2"/>
      <c r="AA44" s="2"/>
      <c r="AB44" s="35"/>
      <c r="AC44" s="36"/>
      <c r="AD44" s="2"/>
      <c r="AE44" s="2"/>
      <c r="AF44" s="18"/>
      <c r="AG44" s="35"/>
      <c r="AH44" s="36"/>
      <c r="AI44" s="2"/>
      <c r="AJ44" s="2"/>
      <c r="AK44" s="18"/>
      <c r="AL44" s="35"/>
    </row>
    <row r="45" spans="1:38" ht="13.5">
      <c r="A45" s="11">
        <v>41832</v>
      </c>
      <c r="B45" s="2" t="s">
        <v>137</v>
      </c>
      <c r="C45" s="2" t="s">
        <v>71</v>
      </c>
      <c r="D45" s="16"/>
      <c r="E45" s="16" t="s">
        <v>39</v>
      </c>
      <c r="F45" s="16"/>
      <c r="G45" s="16"/>
      <c r="I45" s="45">
        <v>6</v>
      </c>
      <c r="J45" s="2">
        <v>1</v>
      </c>
      <c r="K45" s="2">
        <v>1</v>
      </c>
      <c r="L45" s="2">
        <v>6</v>
      </c>
      <c r="M45" s="35">
        <v>1</v>
      </c>
      <c r="N45" s="2"/>
      <c r="O45" s="2"/>
      <c r="P45" s="2"/>
      <c r="Q45" s="2"/>
      <c r="R45" s="35"/>
      <c r="S45" s="2"/>
      <c r="T45" s="2"/>
      <c r="U45" s="2"/>
      <c r="V45" s="2"/>
      <c r="W45" s="35"/>
      <c r="X45" s="2"/>
      <c r="Y45" s="2"/>
      <c r="Z45" s="2"/>
      <c r="AA45" s="2"/>
      <c r="AB45" s="35"/>
      <c r="AC45" s="36"/>
      <c r="AD45" s="2"/>
      <c r="AE45" s="2"/>
      <c r="AF45" s="18"/>
      <c r="AG45" s="35"/>
      <c r="AH45" s="36"/>
      <c r="AI45" s="2"/>
      <c r="AJ45" s="2"/>
      <c r="AK45" s="18"/>
      <c r="AL45" s="35"/>
    </row>
    <row r="46" spans="1:38" ht="13.5">
      <c r="A46" s="11">
        <v>41841</v>
      </c>
      <c r="B46" s="2" t="s">
        <v>111</v>
      </c>
      <c r="C46" s="2" t="s">
        <v>83</v>
      </c>
      <c r="D46" s="16"/>
      <c r="E46" s="16" t="s">
        <v>72</v>
      </c>
      <c r="F46" s="16"/>
      <c r="G46" s="16"/>
      <c r="I46" s="45"/>
      <c r="J46" s="2"/>
      <c r="K46" s="2"/>
      <c r="L46" s="2"/>
      <c r="M46" s="35"/>
      <c r="N46" s="2">
        <v>6</v>
      </c>
      <c r="O46" s="2">
        <v>3</v>
      </c>
      <c r="P46" s="2">
        <v>6</v>
      </c>
      <c r="Q46" s="2">
        <v>2</v>
      </c>
      <c r="R46" s="35">
        <v>1</v>
      </c>
      <c r="S46" s="2"/>
      <c r="T46" s="2"/>
      <c r="U46" s="2"/>
      <c r="V46" s="2"/>
      <c r="W46" s="35"/>
      <c r="X46" s="2"/>
      <c r="Y46" s="2"/>
      <c r="Z46" s="2"/>
      <c r="AA46" s="2"/>
      <c r="AB46" s="35"/>
      <c r="AC46" s="36"/>
      <c r="AD46" s="2"/>
      <c r="AE46" s="2"/>
      <c r="AF46" s="18"/>
      <c r="AG46" s="35"/>
      <c r="AH46" s="36"/>
      <c r="AI46" s="2"/>
      <c r="AJ46" s="2"/>
      <c r="AK46" s="18"/>
      <c r="AL46" s="35"/>
    </row>
    <row r="47" spans="1:38" ht="13.5">
      <c r="A47" s="11">
        <v>41846</v>
      </c>
      <c r="B47" s="2" t="s">
        <v>138</v>
      </c>
      <c r="C47" s="2" t="s">
        <v>139</v>
      </c>
      <c r="D47" s="16" t="s">
        <v>39</v>
      </c>
      <c r="E47" s="16"/>
      <c r="F47" s="16"/>
      <c r="G47" s="16"/>
      <c r="I47" s="45">
        <v>6</v>
      </c>
      <c r="J47" s="2">
        <v>3</v>
      </c>
      <c r="K47" s="2">
        <v>2</v>
      </c>
      <c r="L47" s="2">
        <v>3</v>
      </c>
      <c r="M47" s="35">
        <v>5</v>
      </c>
      <c r="N47" s="2"/>
      <c r="O47" s="2"/>
      <c r="P47" s="2"/>
      <c r="Q47" s="2"/>
      <c r="R47" s="35"/>
      <c r="S47" s="2"/>
      <c r="T47" s="2"/>
      <c r="U47" s="2"/>
      <c r="V47" s="2"/>
      <c r="W47" s="35"/>
      <c r="X47" s="2"/>
      <c r="Y47" s="2"/>
      <c r="Z47" s="2"/>
      <c r="AA47" s="2"/>
      <c r="AB47" s="35"/>
      <c r="AC47" s="36"/>
      <c r="AD47" s="2"/>
      <c r="AE47" s="2"/>
      <c r="AF47" s="18"/>
      <c r="AG47" s="35"/>
      <c r="AH47" s="36"/>
      <c r="AI47" s="2"/>
      <c r="AJ47" s="2"/>
      <c r="AK47" s="18"/>
      <c r="AL47" s="35"/>
    </row>
    <row r="48" spans="1:38" ht="13.5">
      <c r="A48" s="11">
        <v>41846</v>
      </c>
      <c r="B48" s="2" t="s">
        <v>140</v>
      </c>
      <c r="C48" s="2" t="s">
        <v>141</v>
      </c>
      <c r="D48" s="16" t="s">
        <v>133</v>
      </c>
      <c r="E48" s="16"/>
      <c r="F48" s="16"/>
      <c r="G48" s="16"/>
      <c r="I48" s="45"/>
      <c r="J48" s="2"/>
      <c r="K48" s="2"/>
      <c r="L48" s="2"/>
      <c r="M48" s="35"/>
      <c r="N48" s="2"/>
      <c r="O48" s="2"/>
      <c r="P48" s="2"/>
      <c r="Q48" s="2"/>
      <c r="R48" s="35"/>
      <c r="S48" s="2">
        <v>7</v>
      </c>
      <c r="T48" s="2">
        <v>1</v>
      </c>
      <c r="U48" s="2">
        <v>3</v>
      </c>
      <c r="V48" s="2">
        <v>3</v>
      </c>
      <c r="W48" s="35">
        <v>2</v>
      </c>
      <c r="X48" s="2"/>
      <c r="Y48" s="2"/>
      <c r="Z48" s="2"/>
      <c r="AA48" s="2"/>
      <c r="AB48" s="35"/>
      <c r="AC48" s="36"/>
      <c r="AD48" s="2"/>
      <c r="AE48" s="2"/>
      <c r="AF48" s="18"/>
      <c r="AG48" s="35"/>
      <c r="AH48" s="36"/>
      <c r="AI48" s="2"/>
      <c r="AJ48" s="2"/>
      <c r="AK48" s="18"/>
      <c r="AL48" s="35"/>
    </row>
    <row r="49" spans="1:38" ht="13.5">
      <c r="A49" s="11">
        <v>41847</v>
      </c>
      <c r="B49" s="2" t="s">
        <v>142</v>
      </c>
      <c r="C49" s="2" t="s">
        <v>143</v>
      </c>
      <c r="D49" s="16" t="s">
        <v>133</v>
      </c>
      <c r="E49" s="16"/>
      <c r="F49" s="16"/>
      <c r="G49" s="16" t="s">
        <v>144</v>
      </c>
      <c r="I49" s="45"/>
      <c r="J49" s="2"/>
      <c r="K49" s="2"/>
      <c r="L49" s="2"/>
      <c r="M49" s="35"/>
      <c r="N49" s="2"/>
      <c r="O49" s="2"/>
      <c r="P49" s="2"/>
      <c r="Q49" s="2"/>
      <c r="R49" s="35"/>
      <c r="S49" s="2">
        <v>3</v>
      </c>
      <c r="T49" s="2">
        <v>0</v>
      </c>
      <c r="U49" s="2">
        <v>1</v>
      </c>
      <c r="V49" s="2">
        <v>3</v>
      </c>
      <c r="W49" s="35">
        <v>1</v>
      </c>
      <c r="X49" s="2"/>
      <c r="Y49" s="2"/>
      <c r="Z49" s="2"/>
      <c r="AA49" s="2"/>
      <c r="AB49" s="35"/>
      <c r="AC49" s="36">
        <v>5</v>
      </c>
      <c r="AD49" s="2">
        <v>0</v>
      </c>
      <c r="AE49" s="2">
        <v>1</v>
      </c>
      <c r="AF49" s="18">
        <v>3</v>
      </c>
      <c r="AG49" s="35">
        <v>3</v>
      </c>
      <c r="AH49" s="36"/>
      <c r="AI49" s="2"/>
      <c r="AJ49" s="2"/>
      <c r="AK49" s="18"/>
      <c r="AL49" s="35"/>
    </row>
    <row r="50" spans="1:38" ht="13.5">
      <c r="A50" s="11">
        <v>41847</v>
      </c>
      <c r="B50" s="2" t="s">
        <v>145</v>
      </c>
      <c r="C50" s="2" t="s">
        <v>146</v>
      </c>
      <c r="D50" s="16"/>
      <c r="E50" s="16" t="s">
        <v>147</v>
      </c>
      <c r="F50" s="16"/>
      <c r="G50" s="16" t="s">
        <v>148</v>
      </c>
      <c r="I50" s="45"/>
      <c r="J50" s="2"/>
      <c r="K50" s="2"/>
      <c r="L50" s="2"/>
      <c r="M50" s="35"/>
      <c r="N50" s="2">
        <v>5</v>
      </c>
      <c r="O50" s="2">
        <v>3</v>
      </c>
      <c r="P50" s="2">
        <v>5</v>
      </c>
      <c r="Q50" s="2">
        <v>1</v>
      </c>
      <c r="R50" s="35">
        <v>3</v>
      </c>
      <c r="S50" s="2">
        <v>2</v>
      </c>
      <c r="T50" s="2">
        <v>0</v>
      </c>
      <c r="U50" s="2">
        <v>1</v>
      </c>
      <c r="V50" s="2">
        <v>3</v>
      </c>
      <c r="W50" s="35">
        <v>0</v>
      </c>
      <c r="X50" s="2"/>
      <c r="Y50" s="2"/>
      <c r="Z50" s="2"/>
      <c r="AA50" s="2"/>
      <c r="AB50" s="35"/>
      <c r="AC50" s="36"/>
      <c r="AD50" s="2"/>
      <c r="AE50" s="2"/>
      <c r="AF50" s="18"/>
      <c r="AG50" s="35"/>
      <c r="AH50" s="36"/>
      <c r="AI50" s="2"/>
      <c r="AJ50" s="2"/>
      <c r="AK50" s="18"/>
      <c r="AL50" s="35"/>
    </row>
    <row r="51" spans="1:38" ht="13.5">
      <c r="A51" s="11">
        <v>41867</v>
      </c>
      <c r="B51" s="2" t="s">
        <v>149</v>
      </c>
      <c r="C51" s="2" t="s">
        <v>150</v>
      </c>
      <c r="D51" s="16"/>
      <c r="E51" s="16" t="s">
        <v>151</v>
      </c>
      <c r="F51" s="16"/>
      <c r="G51" s="16" t="s">
        <v>57</v>
      </c>
      <c r="I51" s="45">
        <v>4</v>
      </c>
      <c r="J51" s="2">
        <v>0</v>
      </c>
      <c r="K51" s="2">
        <v>4</v>
      </c>
      <c r="L51" s="2">
        <v>4</v>
      </c>
      <c r="M51" s="35">
        <v>2</v>
      </c>
      <c r="N51" s="2">
        <v>3</v>
      </c>
      <c r="O51" s="2">
        <v>1</v>
      </c>
      <c r="P51" s="2">
        <v>7</v>
      </c>
      <c r="Q51" s="2">
        <v>3</v>
      </c>
      <c r="R51" s="35">
        <v>1</v>
      </c>
      <c r="S51" s="2"/>
      <c r="T51" s="2"/>
      <c r="U51" s="2"/>
      <c r="V51" s="2"/>
      <c r="W51" s="35"/>
      <c r="X51" s="2"/>
      <c r="Y51" s="2"/>
      <c r="Z51" s="2"/>
      <c r="AA51" s="2"/>
      <c r="AB51" s="35"/>
      <c r="AC51" s="36"/>
      <c r="AD51" s="2"/>
      <c r="AE51" s="2"/>
      <c r="AF51" s="18"/>
      <c r="AG51" s="35"/>
      <c r="AH51" s="36"/>
      <c r="AI51" s="2"/>
      <c r="AJ51" s="2"/>
      <c r="AK51" s="18"/>
      <c r="AL51" s="35"/>
    </row>
    <row r="52" spans="1:38" ht="13.5">
      <c r="A52" s="11">
        <v>41867</v>
      </c>
      <c r="B52" s="2" t="s">
        <v>152</v>
      </c>
      <c r="C52" s="2" t="s">
        <v>150</v>
      </c>
      <c r="D52" s="16"/>
      <c r="E52" s="16" t="s">
        <v>133</v>
      </c>
      <c r="F52" s="16"/>
      <c r="G52" s="16"/>
      <c r="I52" s="45"/>
      <c r="J52" s="2"/>
      <c r="K52" s="2"/>
      <c r="L52" s="2"/>
      <c r="M52" s="35"/>
      <c r="N52" s="2"/>
      <c r="O52" s="2"/>
      <c r="P52" s="2"/>
      <c r="Q52" s="2"/>
      <c r="R52" s="35"/>
      <c r="S52" s="2">
        <v>7</v>
      </c>
      <c r="T52" s="2">
        <v>0</v>
      </c>
      <c r="U52" s="2">
        <v>1</v>
      </c>
      <c r="V52" s="2">
        <v>4</v>
      </c>
      <c r="W52" s="35">
        <v>2</v>
      </c>
      <c r="X52" s="2"/>
      <c r="Y52" s="2"/>
      <c r="Z52" s="2"/>
      <c r="AA52" s="2"/>
      <c r="AB52" s="35"/>
      <c r="AC52" s="36"/>
      <c r="AD52" s="2"/>
      <c r="AE52" s="2"/>
      <c r="AF52" s="18"/>
      <c r="AG52" s="35"/>
      <c r="AH52" s="36"/>
      <c r="AI52" s="2"/>
      <c r="AJ52" s="2"/>
      <c r="AK52" s="18"/>
      <c r="AL52" s="35"/>
    </row>
    <row r="53" spans="1:38" ht="13.5">
      <c r="A53" s="11">
        <v>41875</v>
      </c>
      <c r="B53" s="2" t="s">
        <v>153</v>
      </c>
      <c r="C53" s="2" t="s">
        <v>154</v>
      </c>
      <c r="D53" s="16"/>
      <c r="E53" s="16" t="s">
        <v>39</v>
      </c>
      <c r="F53" s="16"/>
      <c r="G53" s="16" t="s">
        <v>57</v>
      </c>
      <c r="I53" s="45">
        <v>4</v>
      </c>
      <c r="J53" s="2">
        <v>2</v>
      </c>
      <c r="K53" s="2">
        <v>5</v>
      </c>
      <c r="L53" s="2">
        <v>4</v>
      </c>
      <c r="M53" s="35">
        <v>4</v>
      </c>
      <c r="N53" s="2">
        <v>1</v>
      </c>
      <c r="O53" s="2">
        <v>1</v>
      </c>
      <c r="P53" s="2">
        <v>4</v>
      </c>
      <c r="Q53" s="2">
        <v>0</v>
      </c>
      <c r="R53" s="35">
        <v>0</v>
      </c>
      <c r="S53" s="2"/>
      <c r="T53" s="2"/>
      <c r="U53" s="2"/>
      <c r="V53" s="2"/>
      <c r="W53" s="35"/>
      <c r="X53" s="2"/>
      <c r="Y53" s="2"/>
      <c r="Z53" s="2"/>
      <c r="AA53" s="2"/>
      <c r="AB53" s="35"/>
      <c r="AC53" s="36"/>
      <c r="AD53" s="2"/>
      <c r="AE53" s="2"/>
      <c r="AF53" s="18"/>
      <c r="AG53" s="35"/>
      <c r="AH53" s="36"/>
      <c r="AI53" s="2"/>
      <c r="AJ53" s="2"/>
      <c r="AK53" s="18"/>
      <c r="AL53" s="35"/>
    </row>
    <row r="54" spans="1:38" ht="13.5">
      <c r="A54" s="11">
        <v>41889</v>
      </c>
      <c r="B54" s="2" t="s">
        <v>155</v>
      </c>
      <c r="C54" s="2" t="s">
        <v>156</v>
      </c>
      <c r="D54" s="16"/>
      <c r="E54" s="16" t="s">
        <v>151</v>
      </c>
      <c r="F54" s="16"/>
      <c r="G54" s="16" t="s">
        <v>148</v>
      </c>
      <c r="I54" s="45"/>
      <c r="J54" s="2"/>
      <c r="K54" s="2"/>
      <c r="L54" s="2"/>
      <c r="M54" s="35"/>
      <c r="N54" s="2">
        <v>2</v>
      </c>
      <c r="O54" s="2">
        <v>1</v>
      </c>
      <c r="P54" s="2">
        <v>6</v>
      </c>
      <c r="Q54" s="2">
        <v>0</v>
      </c>
      <c r="R54" s="35">
        <v>2</v>
      </c>
      <c r="S54" s="2">
        <v>3</v>
      </c>
      <c r="T54" s="2">
        <v>1</v>
      </c>
      <c r="U54" s="2">
        <v>0</v>
      </c>
      <c r="V54" s="2">
        <v>3</v>
      </c>
      <c r="W54" s="35">
        <v>1</v>
      </c>
      <c r="X54" s="2"/>
      <c r="Y54" s="2"/>
      <c r="Z54" s="2"/>
      <c r="AA54" s="2"/>
      <c r="AB54" s="35"/>
      <c r="AC54" s="36"/>
      <c r="AD54" s="2"/>
      <c r="AE54" s="2"/>
      <c r="AF54" s="18"/>
      <c r="AG54" s="35"/>
      <c r="AH54" s="36"/>
      <c r="AI54" s="2"/>
      <c r="AJ54" s="2"/>
      <c r="AK54" s="18"/>
      <c r="AL54" s="35"/>
    </row>
    <row r="55" spans="1:38" ht="13.5">
      <c r="A55" s="11">
        <v>41889</v>
      </c>
      <c r="B55" s="2" t="s">
        <v>157</v>
      </c>
      <c r="C55" s="2" t="s">
        <v>158</v>
      </c>
      <c r="D55" s="16"/>
      <c r="E55" s="16" t="s">
        <v>39</v>
      </c>
      <c r="F55" s="16"/>
      <c r="G55" s="16"/>
      <c r="I55" s="45">
        <v>5</v>
      </c>
      <c r="J55" s="2">
        <v>8</v>
      </c>
      <c r="K55" s="2">
        <v>4</v>
      </c>
      <c r="L55" s="2">
        <v>5</v>
      </c>
      <c r="M55" s="35">
        <v>0</v>
      </c>
      <c r="N55" s="2"/>
      <c r="O55" s="2"/>
      <c r="P55" s="2"/>
      <c r="Q55" s="2"/>
      <c r="R55" s="35"/>
      <c r="S55" s="2"/>
      <c r="T55" s="2"/>
      <c r="U55" s="2"/>
      <c r="V55" s="2"/>
      <c r="W55" s="35"/>
      <c r="X55" s="2"/>
      <c r="Y55" s="2"/>
      <c r="Z55" s="2"/>
      <c r="AA55" s="2"/>
      <c r="AB55" s="35"/>
      <c r="AC55" s="36"/>
      <c r="AD55" s="2"/>
      <c r="AE55" s="2"/>
      <c r="AF55" s="18"/>
      <c r="AG55" s="35"/>
      <c r="AH55" s="36"/>
      <c r="AI55" s="2"/>
      <c r="AJ55" s="2"/>
      <c r="AK55" s="18"/>
      <c r="AL55" s="35"/>
    </row>
    <row r="56" spans="1:38" ht="13.5">
      <c r="A56" s="11">
        <v>41902</v>
      </c>
      <c r="B56" s="2" t="s">
        <v>157</v>
      </c>
      <c r="C56" s="2" t="s">
        <v>159</v>
      </c>
      <c r="D56" s="16"/>
      <c r="E56" s="16" t="s">
        <v>151</v>
      </c>
      <c r="F56" s="16"/>
      <c r="G56" s="16"/>
      <c r="I56" s="45"/>
      <c r="J56" s="2"/>
      <c r="K56" s="2"/>
      <c r="L56" s="2"/>
      <c r="M56" s="35"/>
      <c r="N56" s="2">
        <v>5</v>
      </c>
      <c r="O56" s="2">
        <v>6</v>
      </c>
      <c r="P56" s="2">
        <v>8</v>
      </c>
      <c r="Q56" s="2">
        <v>6</v>
      </c>
      <c r="R56" s="35">
        <v>2</v>
      </c>
      <c r="S56" s="2"/>
      <c r="T56" s="2"/>
      <c r="U56" s="2"/>
      <c r="V56" s="2"/>
      <c r="W56" s="35"/>
      <c r="X56" s="2"/>
      <c r="Y56" s="2"/>
      <c r="Z56" s="2"/>
      <c r="AA56" s="2"/>
      <c r="AB56" s="35"/>
      <c r="AC56" s="36"/>
      <c r="AD56" s="2"/>
      <c r="AE56" s="2"/>
      <c r="AF56" s="18"/>
      <c r="AG56" s="35"/>
      <c r="AH56" s="36"/>
      <c r="AI56" s="2"/>
      <c r="AJ56" s="2"/>
      <c r="AK56" s="18"/>
      <c r="AL56" s="35"/>
    </row>
    <row r="57" spans="1:38" ht="13.5">
      <c r="A57" s="11"/>
      <c r="B57" s="2"/>
      <c r="C57" s="2"/>
      <c r="D57" s="16"/>
      <c r="E57" s="16"/>
      <c r="F57" s="16"/>
      <c r="G57" s="16"/>
      <c r="I57" s="45"/>
      <c r="J57" s="2"/>
      <c r="K57" s="2"/>
      <c r="L57" s="2"/>
      <c r="M57" s="35"/>
      <c r="N57" s="2"/>
      <c r="O57" s="2"/>
      <c r="P57" s="2"/>
      <c r="Q57" s="2"/>
      <c r="R57" s="35"/>
      <c r="S57" s="2"/>
      <c r="T57" s="2"/>
      <c r="U57" s="2"/>
      <c r="V57" s="2"/>
      <c r="W57" s="35"/>
      <c r="X57" s="2"/>
      <c r="Y57" s="2"/>
      <c r="Z57" s="2"/>
      <c r="AA57" s="2"/>
      <c r="AB57" s="35"/>
      <c r="AC57" s="36"/>
      <c r="AD57" s="2"/>
      <c r="AE57" s="2"/>
      <c r="AF57" s="18"/>
      <c r="AG57" s="35"/>
      <c r="AH57" s="36"/>
      <c r="AI57" s="2"/>
      <c r="AJ57" s="2"/>
      <c r="AK57" s="18"/>
      <c r="AL57" s="35"/>
    </row>
    <row r="58" spans="1:38" ht="13.5">
      <c r="A58" s="11"/>
      <c r="B58" s="2"/>
      <c r="C58" s="2"/>
      <c r="D58" s="16"/>
      <c r="E58" s="16"/>
      <c r="F58" s="16"/>
      <c r="G58" s="16"/>
      <c r="I58" s="45"/>
      <c r="J58" s="2"/>
      <c r="K58" s="2"/>
      <c r="L58" s="2"/>
      <c r="M58" s="35"/>
      <c r="N58" s="2"/>
      <c r="O58" s="2"/>
      <c r="P58" s="2"/>
      <c r="Q58" s="2"/>
      <c r="R58" s="35"/>
      <c r="S58" s="2"/>
      <c r="T58" s="2"/>
      <c r="U58" s="2"/>
      <c r="V58" s="2"/>
      <c r="W58" s="35"/>
      <c r="X58" s="2"/>
      <c r="Y58" s="2"/>
      <c r="Z58" s="2"/>
      <c r="AA58" s="2"/>
      <c r="AB58" s="35"/>
      <c r="AC58" s="36"/>
      <c r="AD58" s="2"/>
      <c r="AE58" s="2"/>
      <c r="AF58" s="18"/>
      <c r="AG58" s="35"/>
      <c r="AH58" s="36"/>
      <c r="AI58" s="2"/>
      <c r="AJ58" s="2"/>
      <c r="AK58" s="18"/>
      <c r="AL58" s="35"/>
    </row>
    <row r="59" spans="1:38" ht="13.5">
      <c r="A59" s="11"/>
      <c r="B59" s="2"/>
      <c r="C59" s="2"/>
      <c r="D59" s="16"/>
      <c r="E59" s="16"/>
      <c r="F59" s="16"/>
      <c r="G59" s="16"/>
      <c r="I59" s="45"/>
      <c r="J59" s="2"/>
      <c r="K59" s="2"/>
      <c r="L59" s="2"/>
      <c r="M59" s="35"/>
      <c r="N59" s="2"/>
      <c r="O59" s="2"/>
      <c r="P59" s="2"/>
      <c r="Q59" s="2"/>
      <c r="R59" s="35"/>
      <c r="S59" s="2"/>
      <c r="T59" s="2"/>
      <c r="U59" s="2"/>
      <c r="V59" s="2"/>
      <c r="W59" s="35"/>
      <c r="X59" s="2"/>
      <c r="Y59" s="2"/>
      <c r="Z59" s="2"/>
      <c r="AA59" s="2"/>
      <c r="AB59" s="35"/>
      <c r="AC59" s="36"/>
      <c r="AD59" s="2"/>
      <c r="AE59" s="2"/>
      <c r="AF59" s="18"/>
      <c r="AG59" s="35"/>
      <c r="AH59" s="36"/>
      <c r="AI59" s="2"/>
      <c r="AJ59" s="2"/>
      <c r="AK59" s="18"/>
      <c r="AL59" s="35"/>
    </row>
    <row r="60" spans="1:38" ht="14.25" thickBot="1">
      <c r="A60" s="2"/>
      <c r="B60" s="2"/>
      <c r="C60" s="2"/>
      <c r="D60" s="16"/>
      <c r="E60" s="16"/>
      <c r="F60" s="16"/>
      <c r="G60" s="16"/>
      <c r="I60" s="46"/>
      <c r="J60" s="37"/>
      <c r="K60" s="37"/>
      <c r="L60" s="37"/>
      <c r="M60" s="38"/>
      <c r="N60" s="37"/>
      <c r="O60" s="37"/>
      <c r="P60" s="37"/>
      <c r="Q60" s="37"/>
      <c r="R60" s="38"/>
      <c r="S60" s="37"/>
      <c r="T60" s="37"/>
      <c r="U60" s="37"/>
      <c r="V60" s="37"/>
      <c r="W60" s="38"/>
      <c r="X60" s="37"/>
      <c r="Y60" s="37"/>
      <c r="Z60" s="37"/>
      <c r="AA60" s="37"/>
      <c r="AB60" s="38"/>
      <c r="AC60" s="39"/>
      <c r="AD60" s="37"/>
      <c r="AE60" s="37"/>
      <c r="AF60" s="40"/>
      <c r="AG60" s="38"/>
      <c r="AH60" s="39"/>
      <c r="AI60" s="37"/>
      <c r="AJ60" s="37"/>
      <c r="AK60" s="40"/>
      <c r="AL60" s="38"/>
    </row>
    <row r="61" spans="8:38" ht="13.5">
      <c r="H61" t="s">
        <v>31</v>
      </c>
      <c r="I61">
        <f>SUM(I7:I60)</f>
        <v>150</v>
      </c>
      <c r="J61">
        <f>SUM(J7:J60)</f>
        <v>39</v>
      </c>
      <c r="K61">
        <f aca="true" t="shared" si="0" ref="K61:AG61">SUM(K7:K60)</f>
        <v>61</v>
      </c>
      <c r="L61">
        <f t="shared" si="0"/>
        <v>99</v>
      </c>
      <c r="M61">
        <f t="shared" si="0"/>
        <v>79</v>
      </c>
      <c r="N61">
        <f t="shared" si="0"/>
        <v>90</v>
      </c>
      <c r="O61">
        <f t="shared" si="0"/>
        <v>40</v>
      </c>
      <c r="P61">
        <f t="shared" si="0"/>
        <v>100</v>
      </c>
      <c r="Q61">
        <f t="shared" si="0"/>
        <v>49</v>
      </c>
      <c r="R61">
        <f t="shared" si="0"/>
        <v>53</v>
      </c>
      <c r="S61">
        <f t="shared" si="0"/>
        <v>33</v>
      </c>
      <c r="T61">
        <f t="shared" si="0"/>
        <v>6</v>
      </c>
      <c r="U61">
        <f t="shared" si="0"/>
        <v>13</v>
      </c>
      <c r="V61">
        <f t="shared" si="0"/>
        <v>22</v>
      </c>
      <c r="W61">
        <f t="shared" si="0"/>
        <v>11</v>
      </c>
      <c r="X61">
        <f t="shared" si="0"/>
        <v>6</v>
      </c>
      <c r="Y61">
        <f t="shared" si="0"/>
        <v>5</v>
      </c>
      <c r="Z61">
        <f t="shared" si="0"/>
        <v>12</v>
      </c>
      <c r="AA61">
        <f t="shared" si="0"/>
        <v>4</v>
      </c>
      <c r="AB61">
        <f t="shared" si="0"/>
        <v>3</v>
      </c>
      <c r="AC61">
        <f t="shared" si="0"/>
        <v>18</v>
      </c>
      <c r="AD61">
        <f t="shared" si="0"/>
        <v>10</v>
      </c>
      <c r="AE61">
        <f t="shared" si="0"/>
        <v>14</v>
      </c>
      <c r="AF61">
        <f t="shared" si="0"/>
        <v>15</v>
      </c>
      <c r="AG61">
        <f t="shared" si="0"/>
        <v>12</v>
      </c>
      <c r="AH61">
        <f>SUM(AH7:AH60)</f>
        <v>8</v>
      </c>
      <c r="AI61">
        <f>SUM(AI7:AI60)</f>
        <v>2</v>
      </c>
      <c r="AJ61">
        <f>SUM(AJ7:AJ60)</f>
        <v>9</v>
      </c>
      <c r="AK61">
        <f>SUM(AK7:AK60)</f>
        <v>3</v>
      </c>
      <c r="AL61">
        <f>SUM(AL7:AL60)</f>
        <v>6</v>
      </c>
    </row>
  </sheetData>
  <sheetProtection/>
  <mergeCells count="6">
    <mergeCell ref="AH5:AL5"/>
    <mergeCell ref="AC5:AG5"/>
    <mergeCell ref="I5:M5"/>
    <mergeCell ref="N5:R5"/>
    <mergeCell ref="S5:W5"/>
    <mergeCell ref="X5:AB5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30" sqref="B30:D30"/>
    </sheetView>
  </sheetViews>
  <sheetFormatPr defaultColWidth="9.00390625" defaultRowHeight="13.5"/>
  <cols>
    <col min="2" max="2" width="11.625" style="0" bestFit="1" customWidth="1"/>
    <col min="3" max="3" width="16.87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0.1702127659574468</v>
      </c>
    </row>
    <row r="3" spans="3:4" ht="13.5">
      <c r="C3" s="3" t="s">
        <v>47</v>
      </c>
      <c r="D3">
        <f>(G4+H4+I4+J4+K4)/(F4+K4)</f>
        <v>0.3157894736842105</v>
      </c>
    </row>
    <row r="4" spans="5:17" s="1" customFormat="1" ht="13.5">
      <c r="E4" s="1">
        <f aca="true" t="shared" si="0" ref="E4:Q4">SUM(E6:E72)</f>
        <v>59</v>
      </c>
      <c r="F4" s="1">
        <f t="shared" si="0"/>
        <v>47</v>
      </c>
      <c r="G4" s="1">
        <f t="shared" si="0"/>
        <v>7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10</v>
      </c>
      <c r="L4" s="1">
        <f t="shared" si="0"/>
        <v>4</v>
      </c>
      <c r="M4" s="1">
        <f t="shared" si="0"/>
        <v>7</v>
      </c>
      <c r="N4" s="1">
        <f t="shared" si="0"/>
        <v>1</v>
      </c>
      <c r="O4" s="1">
        <f t="shared" si="0"/>
        <v>1</v>
      </c>
      <c r="P4" s="1">
        <f t="shared" si="0"/>
        <v>14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41482</v>
      </c>
      <c r="C6" s="18" t="s">
        <v>58</v>
      </c>
      <c r="D6" s="2" t="s">
        <v>56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41503</v>
      </c>
      <c r="C7" s="18" t="s">
        <v>59</v>
      </c>
      <c r="D7" s="2" t="s">
        <v>60</v>
      </c>
      <c r="E7" s="2">
        <v>3</v>
      </c>
      <c r="F7" s="2">
        <v>2</v>
      </c>
      <c r="G7" s="2"/>
      <c r="H7" s="2"/>
      <c r="I7" s="2"/>
      <c r="J7" s="2"/>
      <c r="K7" s="2">
        <v>1</v>
      </c>
      <c r="L7" s="2"/>
      <c r="M7" s="2">
        <v>1</v>
      </c>
      <c r="N7" s="2"/>
      <c r="O7" s="2"/>
      <c r="P7" s="2">
        <v>1</v>
      </c>
      <c r="Q7" s="2"/>
    </row>
    <row r="8" spans="2:17" s="1" customFormat="1" ht="13.5">
      <c r="B8" s="11">
        <v>41503</v>
      </c>
      <c r="C8" s="18" t="s">
        <v>61</v>
      </c>
      <c r="D8" s="2" t="s">
        <v>62</v>
      </c>
      <c r="E8" s="2">
        <v>2</v>
      </c>
      <c r="F8" s="2">
        <v>2</v>
      </c>
      <c r="G8" s="2">
        <v>1</v>
      </c>
      <c r="H8" s="2"/>
      <c r="I8" s="2"/>
      <c r="J8" s="2"/>
      <c r="K8" s="2"/>
      <c r="L8" s="2">
        <v>1</v>
      </c>
      <c r="M8" s="2"/>
      <c r="N8" s="2"/>
      <c r="O8" s="2"/>
      <c r="P8" s="2"/>
      <c r="Q8" s="2"/>
    </row>
    <row r="9" spans="2:17" s="1" customFormat="1" ht="13.5">
      <c r="B9" s="11">
        <v>41524</v>
      </c>
      <c r="C9" s="18" t="s">
        <v>64</v>
      </c>
      <c r="D9" s="2" t="s">
        <v>65</v>
      </c>
      <c r="E9" s="2">
        <v>3</v>
      </c>
      <c r="F9" s="2">
        <v>2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2" t="s">
        <v>55</v>
      </c>
      <c r="D10" s="2" t="s">
        <v>66</v>
      </c>
      <c r="E10" s="2">
        <v>3</v>
      </c>
      <c r="F10" s="2">
        <v>3</v>
      </c>
      <c r="G10" s="2"/>
      <c r="H10" s="2">
        <v>1</v>
      </c>
      <c r="I10" s="2"/>
      <c r="J10" s="2"/>
      <c r="K10" s="2"/>
      <c r="L10" s="2">
        <v>1</v>
      </c>
      <c r="M10" s="2"/>
      <c r="N10" s="2"/>
      <c r="O10" s="2"/>
      <c r="P10" s="2"/>
      <c r="Q10" s="2"/>
    </row>
    <row r="11" spans="2:17" s="1" customFormat="1" ht="13.5">
      <c r="B11" s="11">
        <v>41545</v>
      </c>
      <c r="C11" s="2" t="s">
        <v>68</v>
      </c>
      <c r="D11" s="2" t="s">
        <v>69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/>
      <c r="M11" s="2">
        <v>1</v>
      </c>
      <c r="N11" s="2"/>
      <c r="O11" s="2"/>
      <c r="P11" s="2">
        <v>1</v>
      </c>
      <c r="Q11" s="2"/>
    </row>
    <row r="12" spans="2:17" s="1" customFormat="1" ht="13.5">
      <c r="B12" s="11">
        <v>41545</v>
      </c>
      <c r="C12" s="2" t="s">
        <v>70</v>
      </c>
      <c r="D12" s="2" t="s">
        <v>73</v>
      </c>
      <c r="E12" s="2">
        <v>3</v>
      </c>
      <c r="F12" s="2">
        <v>2</v>
      </c>
      <c r="G12" s="2">
        <v>1</v>
      </c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</row>
    <row r="13" spans="2:17" s="1" customFormat="1" ht="13.5">
      <c r="B13" s="11">
        <v>41546</v>
      </c>
      <c r="C13" s="18" t="s">
        <v>74</v>
      </c>
      <c r="D13" s="2" t="s">
        <v>76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41546</v>
      </c>
      <c r="C14" s="18" t="s">
        <v>77</v>
      </c>
      <c r="D14" s="2" t="s">
        <v>56</v>
      </c>
      <c r="E14" s="2">
        <v>2</v>
      </c>
      <c r="F14" s="2">
        <v>2</v>
      </c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</row>
    <row r="15" spans="2:17" s="1" customFormat="1" ht="13.5">
      <c r="B15" s="11">
        <v>41559</v>
      </c>
      <c r="C15" s="2" t="s">
        <v>78</v>
      </c>
      <c r="D15" s="2" t="s">
        <v>79</v>
      </c>
      <c r="E15" s="2">
        <v>3</v>
      </c>
      <c r="F15" s="2">
        <v>1</v>
      </c>
      <c r="G15" s="2"/>
      <c r="H15" s="2"/>
      <c r="I15" s="2"/>
      <c r="J15" s="2"/>
      <c r="K15" s="2">
        <v>1</v>
      </c>
      <c r="L15" s="2">
        <v>1</v>
      </c>
      <c r="M15" s="2"/>
      <c r="N15" s="2"/>
      <c r="O15" s="2">
        <v>1</v>
      </c>
      <c r="P15" s="2"/>
      <c r="Q15" s="2">
        <v>1</v>
      </c>
    </row>
    <row r="16" spans="2:17" s="1" customFormat="1" ht="13.5">
      <c r="B16" s="11">
        <v>41559</v>
      </c>
      <c r="C16" s="2" t="s">
        <v>80</v>
      </c>
      <c r="D16" s="2" t="s">
        <v>81</v>
      </c>
      <c r="E16" s="2">
        <v>3</v>
      </c>
      <c r="F16" s="2">
        <v>2</v>
      </c>
      <c r="G16" s="2">
        <v>1</v>
      </c>
      <c r="H16" s="2"/>
      <c r="I16" s="2"/>
      <c r="J16" s="2"/>
      <c r="K16" s="2">
        <v>1</v>
      </c>
      <c r="L16" s="2">
        <v>1</v>
      </c>
      <c r="M16" s="2"/>
      <c r="N16" s="2"/>
      <c r="O16" s="2"/>
      <c r="P16" s="2">
        <v>1</v>
      </c>
      <c r="Q16" s="2"/>
    </row>
    <row r="17" spans="2:17" s="1" customFormat="1" ht="13.5">
      <c r="B17" s="11">
        <v>41561</v>
      </c>
      <c r="C17" s="2" t="s">
        <v>82</v>
      </c>
      <c r="D17" s="2" t="s">
        <v>83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41582</v>
      </c>
      <c r="C18" s="18" t="s">
        <v>84</v>
      </c>
      <c r="D18" s="2" t="s">
        <v>85</v>
      </c>
      <c r="E18" s="2">
        <v>4</v>
      </c>
      <c r="F18" s="2">
        <v>2</v>
      </c>
      <c r="G18" s="2"/>
      <c r="H18" s="2"/>
      <c r="I18" s="2"/>
      <c r="J18" s="2"/>
      <c r="K18" s="2">
        <v>2</v>
      </c>
      <c r="L18" s="2"/>
      <c r="M18" s="2">
        <v>2</v>
      </c>
      <c r="N18" s="2">
        <v>1</v>
      </c>
      <c r="O18" s="2"/>
      <c r="P18" s="2">
        <v>1</v>
      </c>
      <c r="Q18" s="2"/>
    </row>
    <row r="19" spans="2:17" s="1" customFormat="1" ht="13.5">
      <c r="B19" s="11">
        <v>41608</v>
      </c>
      <c r="C19" s="2" t="s">
        <v>96</v>
      </c>
      <c r="D19" s="2" t="s">
        <v>62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>
        <v>2</v>
      </c>
      <c r="Q19" s="2"/>
    </row>
    <row r="20" spans="2:17" s="1" customFormat="1" ht="13.5">
      <c r="B20" s="11">
        <v>41700</v>
      </c>
      <c r="C20" s="2" t="s">
        <v>58</v>
      </c>
      <c r="D20" s="2" t="s">
        <v>100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41758</v>
      </c>
      <c r="C21" s="2" t="s">
        <v>82</v>
      </c>
      <c r="D21" s="2" t="s">
        <v>115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41791</v>
      </c>
      <c r="C22" s="2" t="s">
        <v>121</v>
      </c>
      <c r="D22" s="2" t="s">
        <v>122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41804</v>
      </c>
      <c r="C23" s="2" t="s">
        <v>124</v>
      </c>
      <c r="D23" s="2" t="s">
        <v>94</v>
      </c>
      <c r="E23" s="2">
        <v>2</v>
      </c>
      <c r="F23" s="2">
        <v>1</v>
      </c>
      <c r="G23" s="2">
        <v>1</v>
      </c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</row>
    <row r="24" spans="2:17" s="1" customFormat="1" ht="13.5">
      <c r="B24" s="11">
        <v>41819</v>
      </c>
      <c r="C24" s="2" t="s">
        <v>128</v>
      </c>
      <c r="D24" s="2" t="s">
        <v>129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>
        <v>2</v>
      </c>
      <c r="Q24" s="2"/>
    </row>
    <row r="25" spans="2:17" s="1" customFormat="1" ht="13.5">
      <c r="B25" s="11">
        <v>41825</v>
      </c>
      <c r="C25" s="2" t="s">
        <v>132</v>
      </c>
      <c r="D25" s="2" t="s">
        <v>127</v>
      </c>
      <c r="E25" s="2">
        <v>3</v>
      </c>
      <c r="F25" s="2">
        <v>3</v>
      </c>
      <c r="G25" s="2">
        <v>1</v>
      </c>
      <c r="H25" s="2"/>
      <c r="I25" s="2"/>
      <c r="J25" s="2"/>
      <c r="K25" s="2"/>
      <c r="L25" s="2"/>
      <c r="M25" s="2">
        <v>1</v>
      </c>
      <c r="N25" s="2"/>
      <c r="O25" s="2"/>
      <c r="P25" s="2">
        <v>1</v>
      </c>
      <c r="Q25" s="2"/>
    </row>
    <row r="26" spans="2:17" s="1" customFormat="1" ht="13.5">
      <c r="B26" s="11">
        <v>41832</v>
      </c>
      <c r="C26" s="2" t="s">
        <v>137</v>
      </c>
      <c r="D26" s="2" t="s">
        <v>71</v>
      </c>
      <c r="E26" s="2">
        <v>2</v>
      </c>
      <c r="F26" s="2">
        <v>2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41846</v>
      </c>
      <c r="C27" s="2" t="s">
        <v>140</v>
      </c>
      <c r="D27" s="2" t="s">
        <v>141</v>
      </c>
      <c r="E27" s="2">
        <v>3</v>
      </c>
      <c r="F27" s="2">
        <v>2</v>
      </c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</row>
    <row r="28" spans="2:17" s="1" customFormat="1" ht="13.5">
      <c r="B28" s="11">
        <v>41847</v>
      </c>
      <c r="C28" s="2" t="s">
        <v>142</v>
      </c>
      <c r="D28" s="2" t="s">
        <v>143</v>
      </c>
      <c r="E28" s="2">
        <v>2</v>
      </c>
      <c r="F28" s="2">
        <v>1</v>
      </c>
      <c r="G28" s="2"/>
      <c r="H28" s="2"/>
      <c r="I28" s="2"/>
      <c r="J28" s="2"/>
      <c r="K28" s="2"/>
      <c r="L28" s="2"/>
      <c r="M28" s="2">
        <v>1</v>
      </c>
      <c r="N28" s="2"/>
      <c r="O28" s="2"/>
      <c r="P28" s="2"/>
      <c r="Q28" s="2"/>
    </row>
    <row r="29" spans="2:17" s="1" customFormat="1" ht="13.5">
      <c r="B29" s="11">
        <v>41867</v>
      </c>
      <c r="C29" s="2" t="s">
        <v>152</v>
      </c>
      <c r="D29" s="2" t="s">
        <v>150</v>
      </c>
      <c r="E29" s="2">
        <v>3</v>
      </c>
      <c r="F29" s="2">
        <v>2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41889</v>
      </c>
      <c r="C30" s="2" t="s">
        <v>155</v>
      </c>
      <c r="D30" s="2" t="s">
        <v>156</v>
      </c>
      <c r="E30" s="2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18" sqref="B18:D18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0.1724137931034483</v>
      </c>
    </row>
    <row r="3" spans="3:4" ht="13.5">
      <c r="C3" s="3" t="s">
        <v>47</v>
      </c>
      <c r="D3">
        <f>(G4+H4+I4+J4+K4)/(F4+K4)</f>
        <v>0.22580645161290322</v>
      </c>
    </row>
    <row r="4" spans="5:17" s="1" customFormat="1" ht="13.5">
      <c r="E4" s="1">
        <f aca="true" t="shared" si="0" ref="E4:Q4">SUM(E6:E72)</f>
        <v>32</v>
      </c>
      <c r="F4" s="1">
        <f t="shared" si="0"/>
        <v>29</v>
      </c>
      <c r="G4" s="1">
        <f t="shared" si="0"/>
        <v>4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2</v>
      </c>
      <c r="L4" s="1">
        <f t="shared" si="0"/>
        <v>2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9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41595</v>
      </c>
      <c r="C6" s="18" t="s">
        <v>90</v>
      </c>
      <c r="D6" s="2" t="s">
        <v>91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41595</v>
      </c>
      <c r="C7" s="2" t="s">
        <v>93</v>
      </c>
      <c r="D7" s="2" t="s">
        <v>94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41700</v>
      </c>
      <c r="C8" s="2" t="s">
        <v>58</v>
      </c>
      <c r="D8" s="2" t="s">
        <v>91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41713</v>
      </c>
      <c r="C9" s="2" t="s">
        <v>106</v>
      </c>
      <c r="D9" s="2" t="s">
        <v>107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>
        <v>2</v>
      </c>
      <c r="Q9" s="2"/>
    </row>
    <row r="10" spans="2:17" s="1" customFormat="1" ht="13.5">
      <c r="B10" s="11">
        <v>41727</v>
      </c>
      <c r="C10" s="2" t="s">
        <v>111</v>
      </c>
      <c r="D10" s="2" t="s">
        <v>110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41727</v>
      </c>
      <c r="C11" s="2" t="s">
        <v>64</v>
      </c>
      <c r="D11" s="2" t="s">
        <v>113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41812</v>
      </c>
      <c r="C12" s="2" t="s">
        <v>125</v>
      </c>
      <c r="D12" s="2" t="s">
        <v>73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41819</v>
      </c>
      <c r="C13" s="2" t="s">
        <v>128</v>
      </c>
      <c r="D13" s="2" t="s">
        <v>129</v>
      </c>
      <c r="E13" s="2">
        <v>2</v>
      </c>
      <c r="F13" s="2">
        <v>2</v>
      </c>
      <c r="G13" s="2"/>
      <c r="H13" s="2">
        <v>1</v>
      </c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41825</v>
      </c>
      <c r="C14" s="2" t="s">
        <v>132</v>
      </c>
      <c r="D14" s="2" t="s">
        <v>127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41846</v>
      </c>
      <c r="C15" s="2" t="s">
        <v>138</v>
      </c>
      <c r="D15" s="2" t="s">
        <v>139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>
        <v>2</v>
      </c>
      <c r="M15" s="2"/>
      <c r="N15" s="2"/>
      <c r="O15" s="2"/>
      <c r="P15" s="2"/>
      <c r="Q15" s="2"/>
    </row>
    <row r="16" spans="2:17" s="1" customFormat="1" ht="13.5">
      <c r="B16" s="11">
        <v>41847</v>
      </c>
      <c r="C16" s="2" t="s">
        <v>142</v>
      </c>
      <c r="D16" s="2" t="s">
        <v>143</v>
      </c>
      <c r="E16" s="2">
        <v>4</v>
      </c>
      <c r="F16" s="2">
        <v>4</v>
      </c>
      <c r="G16" s="2">
        <v>1</v>
      </c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</row>
    <row r="17" spans="2:17" s="1" customFormat="1" ht="13.5">
      <c r="B17" s="11">
        <v>41847</v>
      </c>
      <c r="C17" s="2" t="s">
        <v>145</v>
      </c>
      <c r="D17" s="2" t="s">
        <v>146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41867</v>
      </c>
      <c r="C18" s="2" t="s">
        <v>152</v>
      </c>
      <c r="D18" s="2" t="s">
        <v>150</v>
      </c>
      <c r="E18" s="2">
        <v>3</v>
      </c>
      <c r="F18" s="2">
        <v>2</v>
      </c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29" sqref="B29:D2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0.20408163265306123</v>
      </c>
    </row>
    <row r="3" spans="3:4" ht="13.5">
      <c r="C3" s="3" t="s">
        <v>47</v>
      </c>
      <c r="D3">
        <f>(G4+H4+I4+J4+K4)/(F4+K4)</f>
        <v>0.2641509433962264</v>
      </c>
    </row>
    <row r="4" spans="5:17" s="1" customFormat="1" ht="13.5">
      <c r="E4" s="1">
        <f aca="true" t="shared" si="0" ref="E4:Q4">SUM(E6:E72)</f>
        <v>56</v>
      </c>
      <c r="F4" s="1">
        <f t="shared" si="0"/>
        <v>49</v>
      </c>
      <c r="G4" s="1">
        <f t="shared" si="0"/>
        <v>8</v>
      </c>
      <c r="H4" s="1">
        <f t="shared" si="0"/>
        <v>2</v>
      </c>
      <c r="I4" s="1">
        <f t="shared" si="0"/>
        <v>0</v>
      </c>
      <c r="J4" s="1">
        <f t="shared" si="0"/>
        <v>0</v>
      </c>
      <c r="K4" s="1">
        <f t="shared" si="0"/>
        <v>4</v>
      </c>
      <c r="L4" s="1">
        <f t="shared" si="0"/>
        <v>2</v>
      </c>
      <c r="M4" s="1">
        <f t="shared" si="0"/>
        <v>6</v>
      </c>
      <c r="N4" s="1">
        <f t="shared" si="0"/>
        <v>1</v>
      </c>
      <c r="O4" s="1">
        <f t="shared" si="0"/>
        <v>3</v>
      </c>
      <c r="P4" s="1">
        <f t="shared" si="0"/>
        <v>5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41503</v>
      </c>
      <c r="C6" s="18" t="s">
        <v>59</v>
      </c>
      <c r="D6" s="2" t="s">
        <v>60</v>
      </c>
      <c r="E6" s="2">
        <v>2</v>
      </c>
      <c r="F6" s="2">
        <v>2</v>
      </c>
      <c r="G6" s="2"/>
      <c r="H6" s="2">
        <v>1</v>
      </c>
      <c r="I6" s="2"/>
      <c r="J6" s="2"/>
      <c r="K6" s="2"/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41503</v>
      </c>
      <c r="C7" s="18" t="s">
        <v>61</v>
      </c>
      <c r="D7" s="2" t="s">
        <v>62</v>
      </c>
      <c r="E7" s="2">
        <v>3</v>
      </c>
      <c r="F7" s="2">
        <v>3</v>
      </c>
      <c r="G7" s="2">
        <v>1</v>
      </c>
      <c r="H7" s="2">
        <v>1</v>
      </c>
      <c r="I7" s="2"/>
      <c r="J7" s="2"/>
      <c r="K7" s="2"/>
      <c r="L7" s="2"/>
      <c r="M7" s="2">
        <v>1</v>
      </c>
      <c r="N7" s="2"/>
      <c r="O7" s="2"/>
      <c r="P7" s="2"/>
      <c r="Q7" s="2"/>
    </row>
    <row r="8" spans="2:17" s="1" customFormat="1" ht="13.5">
      <c r="B8" s="11">
        <v>41524</v>
      </c>
      <c r="C8" s="18" t="s">
        <v>64</v>
      </c>
      <c r="D8" s="2" t="s">
        <v>65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41524</v>
      </c>
      <c r="C9" s="2" t="s">
        <v>55</v>
      </c>
      <c r="D9" s="2" t="s">
        <v>66</v>
      </c>
      <c r="E9" s="2">
        <v>2</v>
      </c>
      <c r="F9" s="2">
        <v>2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41545</v>
      </c>
      <c r="C10" s="2" t="s">
        <v>68</v>
      </c>
      <c r="D10" s="2" t="s">
        <v>69</v>
      </c>
      <c r="E10" s="2">
        <v>3</v>
      </c>
      <c r="F10" s="2">
        <v>3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41545</v>
      </c>
      <c r="C11" s="2" t="s">
        <v>70</v>
      </c>
      <c r="D11" s="2" t="s">
        <v>73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41546</v>
      </c>
      <c r="C12" s="18" t="s">
        <v>74</v>
      </c>
      <c r="D12" s="2" t="s">
        <v>76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41546</v>
      </c>
      <c r="C13" s="18" t="s">
        <v>77</v>
      </c>
      <c r="D13" s="2" t="s">
        <v>56</v>
      </c>
      <c r="E13" s="2">
        <v>2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</row>
    <row r="14" spans="2:17" s="1" customFormat="1" ht="13.5">
      <c r="B14" s="11">
        <v>41559</v>
      </c>
      <c r="C14" s="2" t="s">
        <v>78</v>
      </c>
      <c r="D14" s="2" t="s">
        <v>79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41559</v>
      </c>
      <c r="C15" s="2" t="s">
        <v>80</v>
      </c>
      <c r="D15" s="2" t="s">
        <v>81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41561</v>
      </c>
      <c r="C16" s="2" t="s">
        <v>82</v>
      </c>
      <c r="D16" s="2" t="s">
        <v>83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</row>
    <row r="17" spans="2:17" s="1" customFormat="1" ht="13.5">
      <c r="B17" s="11">
        <v>41582</v>
      </c>
      <c r="C17" s="18" t="s">
        <v>84</v>
      </c>
      <c r="D17" s="2" t="s">
        <v>85</v>
      </c>
      <c r="E17" s="2">
        <v>4</v>
      </c>
      <c r="F17" s="2">
        <v>4</v>
      </c>
      <c r="G17" s="2">
        <v>1</v>
      </c>
      <c r="H17" s="2"/>
      <c r="I17" s="2"/>
      <c r="J17" s="2"/>
      <c r="K17" s="2"/>
      <c r="L17" s="2">
        <v>1</v>
      </c>
      <c r="M17" s="2">
        <v>1</v>
      </c>
      <c r="N17" s="2">
        <v>1</v>
      </c>
      <c r="O17" s="2"/>
      <c r="P17" s="2">
        <v>1</v>
      </c>
      <c r="Q17" s="2"/>
    </row>
    <row r="18" spans="2:17" s="1" customFormat="1" ht="13.5">
      <c r="B18" s="11">
        <v>41608</v>
      </c>
      <c r="C18" s="2" t="s">
        <v>96</v>
      </c>
      <c r="D18" s="2" t="s">
        <v>62</v>
      </c>
      <c r="E18" s="2">
        <v>3</v>
      </c>
      <c r="F18" s="2">
        <v>2</v>
      </c>
      <c r="G18" s="2"/>
      <c r="H18" s="2"/>
      <c r="I18" s="2"/>
      <c r="J18" s="2"/>
      <c r="K18" s="2"/>
      <c r="L18" s="2">
        <v>1</v>
      </c>
      <c r="M18" s="2"/>
      <c r="N18" s="2"/>
      <c r="O18" s="2">
        <v>1</v>
      </c>
      <c r="P18" s="2">
        <v>2</v>
      </c>
      <c r="Q18" s="2"/>
    </row>
    <row r="19" spans="2:17" s="1" customFormat="1" ht="13.5">
      <c r="B19" s="11">
        <v>41700</v>
      </c>
      <c r="C19" s="2" t="s">
        <v>58</v>
      </c>
      <c r="D19" s="2" t="s">
        <v>100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41700</v>
      </c>
      <c r="C20" s="2" t="s">
        <v>58</v>
      </c>
      <c r="D20" s="2" t="s">
        <v>91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41713</v>
      </c>
      <c r="C21" s="2" t="s">
        <v>106</v>
      </c>
      <c r="D21" s="2" t="s">
        <v>107</v>
      </c>
      <c r="E21" s="2">
        <v>1</v>
      </c>
      <c r="F21" s="2">
        <v>0</v>
      </c>
      <c r="G21" s="2"/>
      <c r="H21" s="2"/>
      <c r="I21" s="2"/>
      <c r="J21" s="2"/>
      <c r="K21" s="2">
        <v>1</v>
      </c>
      <c r="L21" s="2"/>
      <c r="M21" s="2">
        <v>1</v>
      </c>
      <c r="N21" s="2"/>
      <c r="O21" s="2"/>
      <c r="P21" s="2"/>
      <c r="Q21" s="2"/>
    </row>
    <row r="22" spans="2:17" s="1" customFormat="1" ht="13.5">
      <c r="B22" s="11">
        <v>41727</v>
      </c>
      <c r="C22" s="2" t="s">
        <v>111</v>
      </c>
      <c r="D22" s="2" t="s">
        <v>110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41727</v>
      </c>
      <c r="C23" s="2" t="s">
        <v>64</v>
      </c>
      <c r="D23" s="2" t="s">
        <v>113</v>
      </c>
      <c r="E23" s="2">
        <v>3</v>
      </c>
      <c r="F23" s="2">
        <v>2</v>
      </c>
      <c r="G23" s="2">
        <v>1</v>
      </c>
      <c r="H23" s="2"/>
      <c r="I23" s="2"/>
      <c r="J23" s="2"/>
      <c r="K23" s="2">
        <v>1</v>
      </c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41804</v>
      </c>
      <c r="C24" s="2" t="s">
        <v>124</v>
      </c>
      <c r="D24" s="2" t="s">
        <v>94</v>
      </c>
      <c r="E24" s="2">
        <v>1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41819</v>
      </c>
      <c r="C25" s="2" t="s">
        <v>126</v>
      </c>
      <c r="D25" s="2" t="s">
        <v>127</v>
      </c>
      <c r="E25" s="2">
        <v>2</v>
      </c>
      <c r="F25" s="2">
        <v>1</v>
      </c>
      <c r="G25" s="2"/>
      <c r="H25" s="2"/>
      <c r="I25" s="2"/>
      <c r="J25" s="2"/>
      <c r="K25" s="2">
        <v>1</v>
      </c>
      <c r="L25" s="2"/>
      <c r="M25" s="2">
        <v>1</v>
      </c>
      <c r="N25" s="2"/>
      <c r="O25" s="2"/>
      <c r="P25" s="2"/>
      <c r="Q25" s="2"/>
    </row>
    <row r="26" spans="2:17" s="1" customFormat="1" ht="13.5">
      <c r="B26" s="11">
        <v>41819</v>
      </c>
      <c r="C26" s="2" t="s">
        <v>128</v>
      </c>
      <c r="D26" s="2" t="s">
        <v>129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41825</v>
      </c>
      <c r="C27" s="2" t="s">
        <v>132</v>
      </c>
      <c r="D27" s="2" t="s">
        <v>127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</row>
    <row r="28" spans="2:17" s="1" customFormat="1" ht="13.5">
      <c r="B28" s="11">
        <v>41847</v>
      </c>
      <c r="C28" s="2" t="s">
        <v>142</v>
      </c>
      <c r="D28" s="2" t="s">
        <v>143</v>
      </c>
      <c r="E28" s="2">
        <v>2</v>
      </c>
      <c r="F28" s="2">
        <v>1</v>
      </c>
      <c r="G28" s="2">
        <v>1</v>
      </c>
      <c r="H28" s="2"/>
      <c r="I28" s="2"/>
      <c r="J28" s="2"/>
      <c r="K28" s="2"/>
      <c r="L28" s="2"/>
      <c r="M28" s="2"/>
      <c r="N28" s="2"/>
      <c r="O28" s="2">
        <v>1</v>
      </c>
      <c r="P28" s="2"/>
      <c r="Q28" s="2"/>
    </row>
    <row r="29" spans="2:17" s="1" customFormat="1" ht="13.5">
      <c r="B29" s="11">
        <v>41867</v>
      </c>
      <c r="C29" s="2" t="s">
        <v>152</v>
      </c>
      <c r="D29" s="2" t="s">
        <v>150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7" sqref="B7:D7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0.25</v>
      </c>
    </row>
    <row r="3" spans="3:4" ht="13.5">
      <c r="C3" s="3" t="s">
        <v>47</v>
      </c>
      <c r="D3">
        <f>(G4+H4+I4+J4+K4)/(F4+K4)</f>
        <v>0.25</v>
      </c>
    </row>
    <row r="4" spans="5:17" s="1" customFormat="1" ht="13.5">
      <c r="E4" s="1">
        <f aca="true" t="shared" si="0" ref="E4:Q4">SUM(E6:E72)</f>
        <v>4</v>
      </c>
      <c r="F4" s="1">
        <f t="shared" si="0"/>
        <v>4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41825</v>
      </c>
      <c r="C6" s="2" t="s">
        <v>132</v>
      </c>
      <c r="D6" s="2" t="s">
        <v>127</v>
      </c>
      <c r="E6" s="2">
        <v>2</v>
      </c>
      <c r="F6" s="2">
        <v>2</v>
      </c>
      <c r="G6" s="2">
        <v>1</v>
      </c>
      <c r="H6" s="2"/>
      <c r="I6" s="2"/>
      <c r="J6" s="2"/>
      <c r="K6" s="2"/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41867</v>
      </c>
      <c r="C7" s="2" t="s">
        <v>152</v>
      </c>
      <c r="D7" s="2" t="s">
        <v>150</v>
      </c>
      <c r="E7" s="2">
        <v>2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N22" sqref="N22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36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Q29" sqref="Q29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36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Q29" sqref="Q29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36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N12" sqref="N12"/>
    </sheetView>
  </sheetViews>
  <sheetFormatPr defaultColWidth="9.00390625" defaultRowHeight="13.5"/>
  <cols>
    <col min="2" max="2" width="11.625" style="0" bestFit="1" customWidth="1"/>
    <col min="3" max="3" width="13.625" style="0" bestFit="1" customWidth="1"/>
    <col min="4" max="4" width="7.753906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36</v>
      </c>
      <c r="D3">
        <f>(G4+H4+I4+J4+K4)/(F4+K4)</f>
        <v>0.14285714285714285</v>
      </c>
    </row>
    <row r="4" spans="5:17" s="1" customFormat="1" ht="13.5">
      <c r="E4" s="1">
        <f aca="true" t="shared" si="0" ref="E4:Q4">SUM(E6:E72)</f>
        <v>7</v>
      </c>
      <c r="F4" s="1">
        <f t="shared" si="0"/>
        <v>6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41825</v>
      </c>
      <c r="C6" s="2" t="s">
        <v>132</v>
      </c>
      <c r="D6" s="2" t="s">
        <v>127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41847</v>
      </c>
      <c r="C7" s="2" t="s">
        <v>142</v>
      </c>
      <c r="D7" s="2" t="s">
        <v>143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41867</v>
      </c>
      <c r="C8" s="2" t="s">
        <v>152</v>
      </c>
      <c r="D8" s="2" t="s">
        <v>150</v>
      </c>
      <c r="E8" s="2">
        <v>3</v>
      </c>
      <c r="F8" s="2">
        <v>2</v>
      </c>
      <c r="G8" s="2"/>
      <c r="H8" s="2"/>
      <c r="I8" s="2"/>
      <c r="J8" s="2"/>
      <c r="K8" s="2">
        <v>1</v>
      </c>
      <c r="L8" s="2"/>
      <c r="M8" s="2">
        <v>1</v>
      </c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M10" sqref="M10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0.25</v>
      </c>
    </row>
    <row r="3" spans="3:4" ht="13.5">
      <c r="C3" s="3" t="s">
        <v>36</v>
      </c>
      <c r="D3">
        <f>(G4+H4+I4+J4+K4)/(F4+K4)</f>
        <v>0.4</v>
      </c>
    </row>
    <row r="4" spans="5:17" s="1" customFormat="1" ht="13.5">
      <c r="E4" s="1">
        <f aca="true" t="shared" si="0" ref="E4:Q4">SUM(E6:E72)</f>
        <v>10</v>
      </c>
      <c r="F4" s="1">
        <f t="shared" si="0"/>
        <v>8</v>
      </c>
      <c r="G4" s="1">
        <f t="shared" si="0"/>
        <v>1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2</v>
      </c>
      <c r="L4" s="1">
        <f t="shared" si="0"/>
        <v>1</v>
      </c>
      <c r="M4" s="1">
        <f t="shared" si="0"/>
        <v>3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41825</v>
      </c>
      <c r="C6" s="2" t="s">
        <v>132</v>
      </c>
      <c r="D6" s="2" t="s">
        <v>127</v>
      </c>
      <c r="E6" s="2">
        <v>3</v>
      </c>
      <c r="F6" s="2">
        <v>3</v>
      </c>
      <c r="G6" s="2"/>
      <c r="H6" s="2">
        <v>1</v>
      </c>
      <c r="I6" s="2"/>
      <c r="J6" s="2"/>
      <c r="K6" s="2"/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41846</v>
      </c>
      <c r="C7" s="2" t="s">
        <v>138</v>
      </c>
      <c r="D7" s="2" t="s">
        <v>139</v>
      </c>
      <c r="E7" s="2">
        <v>2</v>
      </c>
      <c r="F7" s="2">
        <v>2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41846</v>
      </c>
      <c r="C8" s="2" t="s">
        <v>140</v>
      </c>
      <c r="D8" s="2" t="s">
        <v>141</v>
      </c>
      <c r="E8" s="2">
        <v>3</v>
      </c>
      <c r="F8" s="2">
        <v>2</v>
      </c>
      <c r="G8" s="2"/>
      <c r="H8" s="2"/>
      <c r="I8" s="2"/>
      <c r="J8" s="2"/>
      <c r="K8" s="2">
        <v>1</v>
      </c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41847</v>
      </c>
      <c r="C9" s="2" t="s">
        <v>142</v>
      </c>
      <c r="D9" s="2" t="s">
        <v>143</v>
      </c>
      <c r="E9" s="2">
        <v>0</v>
      </c>
      <c r="F9" s="2">
        <v>0</v>
      </c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41867</v>
      </c>
      <c r="C10" s="2" t="s">
        <v>152</v>
      </c>
      <c r="D10" s="2" t="s">
        <v>150</v>
      </c>
      <c r="E10" s="2">
        <v>2</v>
      </c>
      <c r="F10" s="2">
        <v>1</v>
      </c>
      <c r="G10" s="2"/>
      <c r="H10" s="2"/>
      <c r="I10" s="2"/>
      <c r="J10" s="2"/>
      <c r="K10" s="2">
        <v>1</v>
      </c>
      <c r="L10" s="2">
        <v>1</v>
      </c>
      <c r="M10" s="2"/>
      <c r="N10" s="2"/>
      <c r="O10" s="2"/>
      <c r="P10" s="2">
        <v>1</v>
      </c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G22" sqref="G22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47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11" sqref="B11:D11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0.1</v>
      </c>
    </row>
    <row r="3" spans="3:4" ht="13.5">
      <c r="C3" s="3" t="s">
        <v>36</v>
      </c>
      <c r="D3">
        <f>(G4+H4+I4+J4+K4)/(F4+K4)</f>
        <v>0.1</v>
      </c>
    </row>
    <row r="4" spans="5:17" s="1" customFormat="1" ht="13.5">
      <c r="E4" s="1">
        <f aca="true" t="shared" si="0" ref="E4:Q4">SUM(E6:E72)</f>
        <v>10</v>
      </c>
      <c r="F4" s="1">
        <f t="shared" si="0"/>
        <v>10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41713</v>
      </c>
      <c r="C6" s="2" t="s">
        <v>106</v>
      </c>
      <c r="D6" s="2" t="s">
        <v>107</v>
      </c>
      <c r="E6" s="2">
        <v>1</v>
      </c>
      <c r="F6" s="2">
        <v>1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41819</v>
      </c>
      <c r="C7" s="2" t="s">
        <v>128</v>
      </c>
      <c r="D7" s="2" t="s">
        <v>129</v>
      </c>
      <c r="E7" s="2">
        <v>2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41825</v>
      </c>
      <c r="C8" s="2" t="s">
        <v>132</v>
      </c>
      <c r="D8" s="2" t="s">
        <v>127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41846</v>
      </c>
      <c r="C9" s="2" t="s">
        <v>138</v>
      </c>
      <c r="D9" s="2" t="s">
        <v>139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41847</v>
      </c>
      <c r="C10" s="2" t="s">
        <v>145</v>
      </c>
      <c r="D10" s="2" t="s">
        <v>146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41867</v>
      </c>
      <c r="C11" s="2" t="s">
        <v>152</v>
      </c>
      <c r="D11" s="2" t="s">
        <v>150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G22" sqref="G22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47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N46" sqref="N46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0.13541666666666666</v>
      </c>
    </row>
    <row r="3" spans="3:4" ht="13.5">
      <c r="C3" s="3" t="s">
        <v>36</v>
      </c>
      <c r="D3">
        <f>(G4+H4+I4+J4+K4)/(F4+K4)</f>
        <v>0.24545454545454545</v>
      </c>
    </row>
    <row r="4" spans="5:17" s="1" customFormat="1" ht="13.5">
      <c r="E4" s="1">
        <f aca="true" t="shared" si="0" ref="E4:Q4">SUM(E6:E72)</f>
        <v>114</v>
      </c>
      <c r="F4" s="1">
        <f t="shared" si="0"/>
        <v>96</v>
      </c>
      <c r="G4" s="1">
        <f t="shared" si="0"/>
        <v>6</v>
      </c>
      <c r="H4" s="1">
        <f t="shared" si="0"/>
        <v>6</v>
      </c>
      <c r="I4" s="1">
        <f t="shared" si="0"/>
        <v>1</v>
      </c>
      <c r="J4" s="1">
        <f t="shared" si="0"/>
        <v>0</v>
      </c>
      <c r="K4" s="1">
        <f t="shared" si="0"/>
        <v>14</v>
      </c>
      <c r="L4" s="1">
        <f t="shared" si="0"/>
        <v>3</v>
      </c>
      <c r="M4" s="1">
        <f t="shared" si="0"/>
        <v>6</v>
      </c>
      <c r="N4" s="1">
        <f t="shared" si="0"/>
        <v>3</v>
      </c>
      <c r="O4" s="1">
        <f t="shared" si="0"/>
        <v>4</v>
      </c>
      <c r="P4" s="1">
        <f t="shared" si="0"/>
        <v>13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3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3</v>
      </c>
      <c r="F8" s="2">
        <v>3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3</v>
      </c>
      <c r="G10" s="2">
        <v>1</v>
      </c>
      <c r="H10" s="2"/>
      <c r="I10" s="2"/>
      <c r="J10" s="2"/>
      <c r="K10" s="2"/>
      <c r="L10" s="2">
        <v>1</v>
      </c>
      <c r="M10" s="2"/>
      <c r="N10" s="2"/>
      <c r="O10" s="2"/>
      <c r="P10" s="2">
        <v>1</v>
      </c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>
        <v>1</v>
      </c>
      <c r="N11" s="2"/>
      <c r="O11" s="2"/>
      <c r="P11" s="2"/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3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2</v>
      </c>
      <c r="G14" s="2">
        <v>1</v>
      </c>
      <c r="H14" s="2"/>
      <c r="I14" s="2"/>
      <c r="J14" s="2"/>
      <c r="K14" s="2"/>
      <c r="L14" s="2"/>
      <c r="M14" s="2">
        <v>1</v>
      </c>
      <c r="N14" s="2">
        <v>1</v>
      </c>
      <c r="O14" s="2">
        <v>1</v>
      </c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3</v>
      </c>
      <c r="F16" s="2">
        <v>1</v>
      </c>
      <c r="G16" s="2"/>
      <c r="H16" s="2"/>
      <c r="I16" s="2"/>
      <c r="J16" s="2"/>
      <c r="K16" s="2">
        <v>1</v>
      </c>
      <c r="L16" s="2"/>
      <c r="M16" s="2"/>
      <c r="N16" s="2"/>
      <c r="O16" s="2">
        <v>1</v>
      </c>
      <c r="P16" s="2"/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3</v>
      </c>
      <c r="F17" s="2">
        <v>2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41582</v>
      </c>
      <c r="C19" s="18" t="s">
        <v>84</v>
      </c>
      <c r="D19" s="2" t="s">
        <v>85</v>
      </c>
      <c r="E19" s="2">
        <v>4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</row>
    <row r="20" spans="2:17" s="1" customFormat="1" ht="13.5">
      <c r="B20" s="11">
        <v>41594</v>
      </c>
      <c r="C20" s="18" t="s">
        <v>86</v>
      </c>
      <c r="D20" s="2" t="s">
        <v>87</v>
      </c>
      <c r="E20" s="2">
        <v>5</v>
      </c>
      <c r="F20" s="2">
        <v>4</v>
      </c>
      <c r="G20" s="2"/>
      <c r="H20" s="2"/>
      <c r="I20" s="2"/>
      <c r="J20" s="2"/>
      <c r="K20" s="2">
        <v>1</v>
      </c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41594</v>
      </c>
      <c r="C21" s="18" t="s">
        <v>88</v>
      </c>
      <c r="D21" s="2" t="s">
        <v>89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41595</v>
      </c>
      <c r="C22" s="18" t="s">
        <v>90</v>
      </c>
      <c r="D22" s="2" t="s">
        <v>91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41608</v>
      </c>
      <c r="C23" s="2" t="s">
        <v>96</v>
      </c>
      <c r="D23" s="2" t="s">
        <v>62</v>
      </c>
      <c r="E23" s="2">
        <v>3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41700</v>
      </c>
      <c r="C24" s="2" t="s">
        <v>58</v>
      </c>
      <c r="D24" s="2" t="s">
        <v>100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41700</v>
      </c>
      <c r="C25" s="2" t="s">
        <v>58</v>
      </c>
      <c r="D25" s="2" t="s">
        <v>91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41713</v>
      </c>
      <c r="C26" s="2" t="s">
        <v>103</v>
      </c>
      <c r="D26" s="2" t="s">
        <v>104</v>
      </c>
      <c r="E26" s="2">
        <v>3</v>
      </c>
      <c r="F26" s="2">
        <v>2</v>
      </c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1</v>
      </c>
      <c r="Q26" s="2"/>
    </row>
    <row r="27" spans="2:17" s="1" customFormat="1" ht="13.5">
      <c r="B27" s="11">
        <v>41713</v>
      </c>
      <c r="C27" s="2" t="s">
        <v>106</v>
      </c>
      <c r="D27" s="2" t="s">
        <v>107</v>
      </c>
      <c r="E27" s="2">
        <v>5</v>
      </c>
      <c r="F27" s="2">
        <v>3</v>
      </c>
      <c r="G27" s="2"/>
      <c r="H27" s="2">
        <v>2</v>
      </c>
      <c r="I27" s="2"/>
      <c r="J27" s="2"/>
      <c r="K27" s="2">
        <v>2</v>
      </c>
      <c r="L27" s="2">
        <v>1</v>
      </c>
      <c r="M27" s="2">
        <v>1</v>
      </c>
      <c r="N27" s="2">
        <v>1</v>
      </c>
      <c r="O27" s="2"/>
      <c r="P27" s="2"/>
      <c r="Q27" s="2"/>
    </row>
    <row r="28" spans="2:17" s="1" customFormat="1" ht="13.5">
      <c r="B28" s="11">
        <v>41714</v>
      </c>
      <c r="C28" s="2" t="s">
        <v>64</v>
      </c>
      <c r="D28" s="2" t="s">
        <v>110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41748</v>
      </c>
      <c r="C29" s="2" t="s">
        <v>55</v>
      </c>
      <c r="D29" s="2" t="s">
        <v>56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41758</v>
      </c>
      <c r="C30" s="2" t="s">
        <v>82</v>
      </c>
      <c r="D30" s="2" t="s">
        <v>115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</row>
    <row r="31" spans="2:17" s="1" customFormat="1" ht="13.5">
      <c r="B31" s="11">
        <v>41769</v>
      </c>
      <c r="C31" s="2" t="s">
        <v>58</v>
      </c>
      <c r="D31" s="2" t="s">
        <v>117</v>
      </c>
      <c r="E31" s="2">
        <v>2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41769</v>
      </c>
      <c r="C32" s="18" t="s">
        <v>77</v>
      </c>
      <c r="D32" s="2" t="s">
        <v>119</v>
      </c>
      <c r="E32" s="2">
        <v>4</v>
      </c>
      <c r="F32" s="2">
        <v>4</v>
      </c>
      <c r="G32" s="2"/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>
        <v>41776</v>
      </c>
      <c r="C33" s="2" t="s">
        <v>111</v>
      </c>
      <c r="D33" s="2" t="s">
        <v>120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41791</v>
      </c>
      <c r="C34" s="2" t="s">
        <v>121</v>
      </c>
      <c r="D34" s="2" t="s">
        <v>122</v>
      </c>
      <c r="E34" s="2">
        <v>3</v>
      </c>
      <c r="F34" s="2">
        <v>2</v>
      </c>
      <c r="G34" s="2">
        <v>1</v>
      </c>
      <c r="H34" s="2"/>
      <c r="I34" s="2"/>
      <c r="J34" s="2"/>
      <c r="K34" s="2">
        <v>1</v>
      </c>
      <c r="L34" s="2"/>
      <c r="M34" s="2">
        <v>1</v>
      </c>
      <c r="N34" s="2"/>
      <c r="O34" s="2"/>
      <c r="P34" s="2"/>
      <c r="Q34" s="2"/>
    </row>
    <row r="35" spans="2:17" s="1" customFormat="1" ht="13.5">
      <c r="B35" s="11">
        <v>41804</v>
      </c>
      <c r="C35" s="2" t="s">
        <v>124</v>
      </c>
      <c r="D35" s="2" t="s">
        <v>94</v>
      </c>
      <c r="E35" s="2">
        <v>3</v>
      </c>
      <c r="F35" s="2">
        <v>2</v>
      </c>
      <c r="G35" s="2"/>
      <c r="H35" s="2">
        <v>1</v>
      </c>
      <c r="I35" s="2"/>
      <c r="J35" s="2"/>
      <c r="K35" s="2">
        <v>1</v>
      </c>
      <c r="L35" s="2"/>
      <c r="M35" s="2"/>
      <c r="N35" s="2"/>
      <c r="O35" s="2"/>
      <c r="P35" s="2"/>
      <c r="Q35" s="2"/>
    </row>
    <row r="36" spans="2:17" s="1" customFormat="1" ht="13.5">
      <c r="B36" s="11">
        <v>41812</v>
      </c>
      <c r="C36" s="2" t="s">
        <v>125</v>
      </c>
      <c r="D36" s="2" t="s">
        <v>73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>
        <v>2</v>
      </c>
      <c r="Q36" s="2"/>
    </row>
    <row r="37" spans="2:17" s="1" customFormat="1" ht="13.5">
      <c r="B37" s="11">
        <v>41819</v>
      </c>
      <c r="C37" s="2" t="s">
        <v>126</v>
      </c>
      <c r="D37" s="2" t="s">
        <v>127</v>
      </c>
      <c r="E37" s="2">
        <v>1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</row>
    <row r="38" spans="2:17" s="1" customFormat="1" ht="13.5">
      <c r="B38" s="11">
        <v>41819</v>
      </c>
      <c r="C38" s="2" t="s">
        <v>128</v>
      </c>
      <c r="D38" s="2" t="s">
        <v>129</v>
      </c>
      <c r="E38" s="2">
        <v>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41825</v>
      </c>
      <c r="C39" s="2" t="s">
        <v>93</v>
      </c>
      <c r="D39" s="2" t="s">
        <v>62</v>
      </c>
      <c r="E39" s="2">
        <v>2</v>
      </c>
      <c r="F39" s="2">
        <v>1</v>
      </c>
      <c r="G39" s="2"/>
      <c r="H39" s="2">
        <v>1</v>
      </c>
      <c r="I39" s="2"/>
      <c r="J39" s="2"/>
      <c r="K39" s="2">
        <v>1</v>
      </c>
      <c r="L39" s="2"/>
      <c r="M39" s="2"/>
      <c r="N39" s="2"/>
      <c r="O39" s="2"/>
      <c r="P39" s="2"/>
      <c r="Q39" s="2"/>
    </row>
    <row r="40" spans="2:17" s="1" customFormat="1" ht="13.5">
      <c r="B40" s="11">
        <v>41832</v>
      </c>
      <c r="C40" s="2" t="s">
        <v>137</v>
      </c>
      <c r="D40" s="2" t="s">
        <v>71</v>
      </c>
      <c r="E40" s="2">
        <v>3</v>
      </c>
      <c r="F40" s="2">
        <v>3</v>
      </c>
      <c r="G40" s="2">
        <v>1</v>
      </c>
      <c r="H40" s="2"/>
      <c r="I40" s="2"/>
      <c r="J40" s="2"/>
      <c r="K40" s="2"/>
      <c r="L40" s="2"/>
      <c r="M40" s="2"/>
      <c r="N40" s="2">
        <v>1</v>
      </c>
      <c r="O40" s="2"/>
      <c r="P40" s="2"/>
      <c r="Q40" s="2"/>
    </row>
    <row r="41" spans="2:17" s="1" customFormat="1" ht="13.5">
      <c r="B41" s="11">
        <v>41841</v>
      </c>
      <c r="C41" s="2" t="s">
        <v>111</v>
      </c>
      <c r="D41" s="2" t="s">
        <v>83</v>
      </c>
      <c r="E41" s="2">
        <v>3</v>
      </c>
      <c r="F41" s="2">
        <v>2</v>
      </c>
      <c r="G41" s="2"/>
      <c r="H41" s="2"/>
      <c r="I41" s="2"/>
      <c r="J41" s="2"/>
      <c r="K41" s="2">
        <v>1</v>
      </c>
      <c r="L41" s="2"/>
      <c r="M41" s="2"/>
      <c r="N41" s="2"/>
      <c r="O41" s="2"/>
      <c r="P41" s="2"/>
      <c r="Q41" s="2"/>
    </row>
    <row r="42" spans="2:17" s="1" customFormat="1" ht="13.5">
      <c r="B42" s="11">
        <v>41847</v>
      </c>
      <c r="C42" s="2" t="s">
        <v>145</v>
      </c>
      <c r="D42" s="2" t="s">
        <v>146</v>
      </c>
      <c r="E42" s="2">
        <v>2</v>
      </c>
      <c r="F42" s="2">
        <v>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41867</v>
      </c>
      <c r="C43" s="2" t="s">
        <v>149</v>
      </c>
      <c r="D43" s="2" t="s">
        <v>150</v>
      </c>
      <c r="E43" s="2">
        <v>3</v>
      </c>
      <c r="F43" s="2">
        <v>3</v>
      </c>
      <c r="G43" s="2"/>
      <c r="H43" s="2"/>
      <c r="I43" s="2"/>
      <c r="J43" s="2"/>
      <c r="K43" s="2"/>
      <c r="L43" s="2"/>
      <c r="M43" s="2"/>
      <c r="N43" s="2"/>
      <c r="O43" s="2"/>
      <c r="P43" s="2">
        <v>3</v>
      </c>
      <c r="Q43" s="2"/>
    </row>
    <row r="44" spans="2:17" s="1" customFormat="1" ht="13.5">
      <c r="B44" s="11">
        <v>41875</v>
      </c>
      <c r="C44" s="2" t="s">
        <v>153</v>
      </c>
      <c r="D44" s="2" t="s">
        <v>154</v>
      </c>
      <c r="E44" s="2">
        <v>3</v>
      </c>
      <c r="F44" s="2">
        <v>3</v>
      </c>
      <c r="G44" s="2"/>
      <c r="H44" s="2"/>
      <c r="I44" s="2">
        <v>1</v>
      </c>
      <c r="J44" s="2"/>
      <c r="K44" s="2"/>
      <c r="L44" s="2">
        <v>1</v>
      </c>
      <c r="M44" s="2"/>
      <c r="N44" s="2"/>
      <c r="O44" s="2"/>
      <c r="P44" s="2">
        <v>1</v>
      </c>
      <c r="Q44" s="2"/>
    </row>
    <row r="45" spans="2:17" s="1" customFormat="1" ht="13.5">
      <c r="B45" s="11">
        <v>41889</v>
      </c>
      <c r="C45" s="2" t="s">
        <v>157</v>
      </c>
      <c r="D45" s="2" t="s">
        <v>158</v>
      </c>
      <c r="E45" s="2">
        <v>2</v>
      </c>
      <c r="F45" s="2">
        <v>1</v>
      </c>
      <c r="G45" s="2"/>
      <c r="H45" s="2"/>
      <c r="I45" s="2"/>
      <c r="J45" s="2"/>
      <c r="K45" s="2">
        <v>1</v>
      </c>
      <c r="L45" s="2"/>
      <c r="M45" s="2"/>
      <c r="N45" s="2"/>
      <c r="O45" s="2"/>
      <c r="P45" s="2"/>
      <c r="Q45" s="2"/>
    </row>
    <row r="46" spans="2:17" s="1" customFormat="1" ht="13.5">
      <c r="B46" s="11">
        <v>41902</v>
      </c>
      <c r="C46" s="2" t="s">
        <v>157</v>
      </c>
      <c r="D46" s="2" t="s">
        <v>159</v>
      </c>
      <c r="E46" s="2">
        <v>2</v>
      </c>
      <c r="F46" s="2">
        <v>1</v>
      </c>
      <c r="G46" s="2"/>
      <c r="H46" s="2"/>
      <c r="I46" s="2"/>
      <c r="J46" s="2"/>
      <c r="K46" s="2">
        <v>1</v>
      </c>
      <c r="L46" s="2"/>
      <c r="M46" s="2">
        <v>1</v>
      </c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B55" sqref="B55:D55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0.296875</v>
      </c>
    </row>
    <row r="3" spans="3:4" ht="13.5">
      <c r="C3" s="3" t="s">
        <v>36</v>
      </c>
      <c r="D3">
        <f>(G4+H4+I4+J4+K4)/(F4+K4)</f>
        <v>0.3918918918918919</v>
      </c>
    </row>
    <row r="4" spans="5:17" s="1" customFormat="1" ht="13.5">
      <c r="E4" s="1">
        <f aca="true" t="shared" si="0" ref="E4:L4">SUM(E6:E72)</f>
        <v>156</v>
      </c>
      <c r="F4" s="1">
        <f t="shared" si="0"/>
        <v>128</v>
      </c>
      <c r="G4" s="1">
        <f t="shared" si="0"/>
        <v>29</v>
      </c>
      <c r="H4" s="1">
        <f t="shared" si="0"/>
        <v>6</v>
      </c>
      <c r="I4" s="1">
        <f t="shared" si="0"/>
        <v>1</v>
      </c>
      <c r="J4" s="1">
        <f t="shared" si="0"/>
        <v>2</v>
      </c>
      <c r="K4" s="1">
        <f t="shared" si="0"/>
        <v>20</v>
      </c>
      <c r="L4" s="1">
        <f t="shared" si="0"/>
        <v>21</v>
      </c>
      <c r="M4" s="1">
        <f>SUM(M6:M72)</f>
        <v>17</v>
      </c>
      <c r="N4" s="1">
        <f>SUM(N6:N72)</f>
        <v>12</v>
      </c>
      <c r="O4" s="1">
        <f>SUM(O6:O72)</f>
        <v>2</v>
      </c>
      <c r="P4" s="1">
        <f>SUM(P6:P72)</f>
        <v>14</v>
      </c>
      <c r="Q4" s="1">
        <f>SUM(Q6:Q72)</f>
        <v>3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2</v>
      </c>
      <c r="G6" s="2">
        <v>1</v>
      </c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3</v>
      </c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2">
        <v>1</v>
      </c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4</v>
      </c>
      <c r="F13" s="2">
        <v>3</v>
      </c>
      <c r="G13" s="2"/>
      <c r="H13" s="2"/>
      <c r="I13" s="2"/>
      <c r="J13" s="2"/>
      <c r="K13" s="2"/>
      <c r="L13" s="2"/>
      <c r="M13" s="2">
        <v>2</v>
      </c>
      <c r="N13" s="2"/>
      <c r="O13" s="2">
        <v>1</v>
      </c>
      <c r="P13" s="2">
        <v>1</v>
      </c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2</v>
      </c>
      <c r="G14" s="2"/>
      <c r="H14" s="2">
        <v>1</v>
      </c>
      <c r="I14" s="2"/>
      <c r="J14" s="2">
        <v>1</v>
      </c>
      <c r="K14" s="2"/>
      <c r="L14" s="2">
        <v>4</v>
      </c>
      <c r="M14" s="2">
        <v>2</v>
      </c>
      <c r="N14" s="2"/>
      <c r="O14" s="2"/>
      <c r="P14" s="2"/>
      <c r="Q14" s="2">
        <v>1</v>
      </c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4</v>
      </c>
      <c r="F16" s="2">
        <v>3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3</v>
      </c>
      <c r="F17" s="2">
        <v>3</v>
      </c>
      <c r="G17" s="2">
        <v>1</v>
      </c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41582</v>
      </c>
      <c r="C19" s="18" t="s">
        <v>84</v>
      </c>
      <c r="D19" s="2" t="s">
        <v>85</v>
      </c>
      <c r="E19" s="2">
        <v>4</v>
      </c>
      <c r="F19" s="2">
        <v>3</v>
      </c>
      <c r="G19" s="2"/>
      <c r="H19" s="2">
        <v>1</v>
      </c>
      <c r="I19" s="2">
        <v>1</v>
      </c>
      <c r="J19" s="2"/>
      <c r="K19" s="2"/>
      <c r="L19" s="2">
        <v>1</v>
      </c>
      <c r="M19" s="2">
        <v>2</v>
      </c>
      <c r="N19" s="2">
        <v>1</v>
      </c>
      <c r="O19" s="2"/>
      <c r="P19" s="2"/>
      <c r="Q19" s="2"/>
    </row>
    <row r="20" spans="2:17" s="1" customFormat="1" ht="13.5">
      <c r="B20" s="11">
        <v>41594</v>
      </c>
      <c r="C20" s="18" t="s">
        <v>86</v>
      </c>
      <c r="D20" s="2" t="s">
        <v>87</v>
      </c>
      <c r="E20" s="2">
        <v>5</v>
      </c>
      <c r="F20" s="2">
        <v>4</v>
      </c>
      <c r="G20" s="2">
        <v>2</v>
      </c>
      <c r="H20" s="2"/>
      <c r="I20" s="2"/>
      <c r="J20" s="2"/>
      <c r="K20" s="2">
        <v>1</v>
      </c>
      <c r="L20" s="2">
        <v>1</v>
      </c>
      <c r="M20" s="2">
        <v>2</v>
      </c>
      <c r="N20" s="2"/>
      <c r="O20" s="2"/>
      <c r="P20" s="2"/>
      <c r="Q20" s="2"/>
    </row>
    <row r="21" spans="2:17" s="1" customFormat="1" ht="13.5">
      <c r="B21" s="11">
        <v>41594</v>
      </c>
      <c r="C21" s="18" t="s">
        <v>88</v>
      </c>
      <c r="D21" s="2" t="s">
        <v>89</v>
      </c>
      <c r="E21" s="2">
        <v>3</v>
      </c>
      <c r="F21" s="2">
        <v>2</v>
      </c>
      <c r="G21" s="2">
        <v>1</v>
      </c>
      <c r="H21" s="2"/>
      <c r="I21" s="2"/>
      <c r="J21" s="2"/>
      <c r="K21" s="2"/>
      <c r="L21" s="2"/>
      <c r="M21" s="2">
        <v>1</v>
      </c>
      <c r="N21" s="2">
        <v>1</v>
      </c>
      <c r="O21" s="2"/>
      <c r="P21" s="2"/>
      <c r="Q21" s="2"/>
    </row>
    <row r="22" spans="2:17" s="1" customFormat="1" ht="13.5">
      <c r="B22" s="11">
        <v>41595</v>
      </c>
      <c r="C22" s="18" t="s">
        <v>90</v>
      </c>
      <c r="D22" s="2" t="s">
        <v>91</v>
      </c>
      <c r="E22" s="2">
        <v>3</v>
      </c>
      <c r="F22" s="2">
        <v>2</v>
      </c>
      <c r="G22" s="2">
        <v>1</v>
      </c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s="1" customFormat="1" ht="13.5">
      <c r="B23" s="11">
        <v>41595</v>
      </c>
      <c r="C23" s="2" t="s">
        <v>93</v>
      </c>
      <c r="D23" s="2" t="s">
        <v>94</v>
      </c>
      <c r="E23" s="2">
        <v>3</v>
      </c>
      <c r="F23" s="2">
        <v>3</v>
      </c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41608</v>
      </c>
      <c r="C24" s="2" t="s">
        <v>96</v>
      </c>
      <c r="D24" s="2" t="s">
        <v>62</v>
      </c>
      <c r="E24" s="2">
        <v>3</v>
      </c>
      <c r="F24" s="2">
        <v>2</v>
      </c>
      <c r="G24" s="2"/>
      <c r="H24" s="2"/>
      <c r="I24" s="2"/>
      <c r="J24" s="2"/>
      <c r="K24" s="2">
        <v>1</v>
      </c>
      <c r="L24" s="2"/>
      <c r="M24" s="2"/>
      <c r="N24" s="2">
        <v>1</v>
      </c>
      <c r="O24" s="2"/>
      <c r="P24" s="2"/>
      <c r="Q24" s="2"/>
    </row>
    <row r="25" spans="2:17" s="1" customFormat="1" ht="13.5">
      <c r="B25" s="11">
        <v>41700</v>
      </c>
      <c r="C25" s="2" t="s">
        <v>58</v>
      </c>
      <c r="D25" s="2" t="s">
        <v>100</v>
      </c>
      <c r="E25" s="2">
        <v>3</v>
      </c>
      <c r="F25" s="2">
        <v>3</v>
      </c>
      <c r="G25" s="2">
        <v>2</v>
      </c>
      <c r="H25" s="2">
        <v>1</v>
      </c>
      <c r="I25" s="2"/>
      <c r="J25" s="2"/>
      <c r="K25" s="2"/>
      <c r="L25" s="2">
        <v>1</v>
      </c>
      <c r="M25" s="2">
        <v>1</v>
      </c>
      <c r="N25" s="2"/>
      <c r="O25" s="2"/>
      <c r="P25" s="2"/>
      <c r="Q25" s="2"/>
    </row>
    <row r="26" spans="2:17" s="1" customFormat="1" ht="13.5">
      <c r="B26" s="11">
        <v>41700</v>
      </c>
      <c r="C26" s="2" t="s">
        <v>58</v>
      </c>
      <c r="D26" s="2" t="s">
        <v>91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41713</v>
      </c>
      <c r="C27" s="2" t="s">
        <v>103</v>
      </c>
      <c r="D27" s="2" t="s">
        <v>104</v>
      </c>
      <c r="E27" s="2">
        <v>2</v>
      </c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>
        <v>2</v>
      </c>
      <c r="Q27" s="2"/>
    </row>
    <row r="28" spans="2:17" s="1" customFormat="1" ht="13.5">
      <c r="B28" s="11">
        <v>41713</v>
      </c>
      <c r="C28" s="2" t="s">
        <v>106</v>
      </c>
      <c r="D28" s="2" t="s">
        <v>107</v>
      </c>
      <c r="E28" s="2">
        <v>5</v>
      </c>
      <c r="F28" s="2">
        <v>4</v>
      </c>
      <c r="G28" s="2">
        <v>2</v>
      </c>
      <c r="H28" s="2">
        <v>1</v>
      </c>
      <c r="I28" s="2"/>
      <c r="J28" s="2"/>
      <c r="K28" s="2"/>
      <c r="L28" s="2">
        <v>2</v>
      </c>
      <c r="M28" s="2">
        <v>1</v>
      </c>
      <c r="N28" s="2">
        <v>2</v>
      </c>
      <c r="O28" s="2"/>
      <c r="P28" s="2"/>
      <c r="Q28" s="2"/>
    </row>
    <row r="29" spans="2:17" s="1" customFormat="1" ht="13.5">
      <c r="B29" s="11">
        <v>41714</v>
      </c>
      <c r="C29" s="2" t="s">
        <v>64</v>
      </c>
      <c r="D29" s="2" t="s">
        <v>110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41727</v>
      </c>
      <c r="C30" s="2" t="s">
        <v>111</v>
      </c>
      <c r="D30" s="2" t="s">
        <v>110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41727</v>
      </c>
      <c r="C31" s="2" t="s">
        <v>64</v>
      </c>
      <c r="D31" s="2" t="s">
        <v>113</v>
      </c>
      <c r="E31" s="2">
        <v>3</v>
      </c>
      <c r="F31" s="2">
        <v>2</v>
      </c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2"/>
    </row>
    <row r="32" spans="2:17" s="1" customFormat="1" ht="13.5">
      <c r="B32" s="11">
        <v>41748</v>
      </c>
      <c r="C32" s="2" t="s">
        <v>55</v>
      </c>
      <c r="D32" s="2" t="s">
        <v>56</v>
      </c>
      <c r="E32" s="2">
        <v>2</v>
      </c>
      <c r="F32" s="2">
        <v>1</v>
      </c>
      <c r="G32" s="2"/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</row>
    <row r="33" spans="2:17" s="1" customFormat="1" ht="13.5">
      <c r="B33" s="11">
        <v>41758</v>
      </c>
      <c r="C33" s="2" t="s">
        <v>82</v>
      </c>
      <c r="D33" s="2" t="s">
        <v>115</v>
      </c>
      <c r="E33" s="2">
        <v>3</v>
      </c>
      <c r="F33" s="2">
        <v>1</v>
      </c>
      <c r="G33" s="2"/>
      <c r="H33" s="2"/>
      <c r="I33" s="2"/>
      <c r="J33" s="2"/>
      <c r="K33" s="2">
        <v>2</v>
      </c>
      <c r="L33" s="2"/>
      <c r="M33" s="2">
        <v>1</v>
      </c>
      <c r="N33" s="2">
        <v>1</v>
      </c>
      <c r="O33" s="2"/>
      <c r="P33" s="2"/>
      <c r="Q33" s="2"/>
    </row>
    <row r="34" spans="2:17" s="1" customFormat="1" ht="13.5">
      <c r="B34" s="11">
        <v>41769</v>
      </c>
      <c r="C34" s="2" t="s">
        <v>58</v>
      </c>
      <c r="D34" s="2" t="s">
        <v>117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41769</v>
      </c>
      <c r="C35" s="18" t="s">
        <v>77</v>
      </c>
      <c r="D35" s="2" t="s">
        <v>119</v>
      </c>
      <c r="E35" s="2">
        <v>4</v>
      </c>
      <c r="F35" s="2">
        <v>3</v>
      </c>
      <c r="G35" s="2">
        <v>1</v>
      </c>
      <c r="H35" s="2">
        <v>1</v>
      </c>
      <c r="I35" s="2"/>
      <c r="J35" s="2">
        <v>1</v>
      </c>
      <c r="K35" s="2">
        <v>1</v>
      </c>
      <c r="L35" s="2">
        <v>5</v>
      </c>
      <c r="M35" s="2">
        <v>1</v>
      </c>
      <c r="N35" s="2"/>
      <c r="O35" s="2"/>
      <c r="P35" s="2"/>
      <c r="Q35" s="2">
        <v>1</v>
      </c>
    </row>
    <row r="36" spans="2:17" s="1" customFormat="1" ht="13.5">
      <c r="B36" s="11">
        <v>41776</v>
      </c>
      <c r="C36" s="2" t="s">
        <v>111</v>
      </c>
      <c r="D36" s="2" t="s">
        <v>120</v>
      </c>
      <c r="E36" s="2">
        <v>3</v>
      </c>
      <c r="F36" s="2">
        <v>1</v>
      </c>
      <c r="G36" s="2"/>
      <c r="H36" s="2"/>
      <c r="I36" s="2"/>
      <c r="J36" s="2"/>
      <c r="K36" s="2">
        <v>1</v>
      </c>
      <c r="L36" s="2"/>
      <c r="M36" s="2"/>
      <c r="N36" s="2"/>
      <c r="O36" s="2">
        <v>1</v>
      </c>
      <c r="P36" s="2"/>
      <c r="Q36" s="2"/>
    </row>
    <row r="37" spans="2:17" s="1" customFormat="1" ht="13.5">
      <c r="B37" s="11">
        <v>41791</v>
      </c>
      <c r="C37" s="2" t="s">
        <v>121</v>
      </c>
      <c r="D37" s="2" t="s">
        <v>122</v>
      </c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>
        <v>2</v>
      </c>
      <c r="M37" s="2"/>
      <c r="N37" s="2"/>
      <c r="O37" s="2"/>
      <c r="P37" s="2"/>
      <c r="Q37" s="2"/>
    </row>
    <row r="38" spans="2:17" s="1" customFormat="1" ht="13.5">
      <c r="B38" s="11">
        <v>41804</v>
      </c>
      <c r="C38" s="2" t="s">
        <v>124</v>
      </c>
      <c r="D38" s="2" t="s">
        <v>94</v>
      </c>
      <c r="E38" s="2">
        <v>4</v>
      </c>
      <c r="F38" s="2">
        <v>3</v>
      </c>
      <c r="G38" s="2"/>
      <c r="H38" s="2"/>
      <c r="I38" s="2"/>
      <c r="J38" s="2"/>
      <c r="K38" s="2">
        <v>1</v>
      </c>
      <c r="L38" s="2"/>
      <c r="M38" s="2"/>
      <c r="N38" s="2"/>
      <c r="O38" s="2"/>
      <c r="P38" s="2"/>
      <c r="Q38" s="2"/>
    </row>
    <row r="39" spans="2:17" s="1" customFormat="1" ht="13.5">
      <c r="B39" s="11">
        <v>41812</v>
      </c>
      <c r="C39" s="2" t="s">
        <v>125</v>
      </c>
      <c r="D39" s="2" t="s">
        <v>73</v>
      </c>
      <c r="E39" s="2">
        <v>4</v>
      </c>
      <c r="F39" s="2">
        <v>4</v>
      </c>
      <c r="G39" s="2">
        <v>1</v>
      </c>
      <c r="H39" s="2">
        <v>1</v>
      </c>
      <c r="I39" s="2"/>
      <c r="J39" s="2"/>
      <c r="K39" s="2"/>
      <c r="L39" s="2">
        <v>2</v>
      </c>
      <c r="M39" s="2"/>
      <c r="N39" s="2"/>
      <c r="O39" s="2"/>
      <c r="P39" s="2"/>
      <c r="Q39" s="2"/>
    </row>
    <row r="40" spans="2:17" s="1" customFormat="1" ht="13.5">
      <c r="B40" s="11">
        <v>41819</v>
      </c>
      <c r="C40" s="2" t="s">
        <v>126</v>
      </c>
      <c r="D40" s="2" t="s">
        <v>127</v>
      </c>
      <c r="E40" s="2">
        <v>3</v>
      </c>
      <c r="F40" s="2">
        <v>2</v>
      </c>
      <c r="G40" s="2">
        <v>2</v>
      </c>
      <c r="H40" s="2"/>
      <c r="I40" s="2"/>
      <c r="J40" s="2"/>
      <c r="K40" s="2">
        <v>1</v>
      </c>
      <c r="L40" s="2"/>
      <c r="M40" s="2"/>
      <c r="N40" s="2">
        <v>1</v>
      </c>
      <c r="O40" s="2"/>
      <c r="P40" s="2"/>
      <c r="Q40" s="2"/>
    </row>
    <row r="41" spans="2:17" s="1" customFormat="1" ht="13.5">
      <c r="B41" s="11">
        <v>41819</v>
      </c>
      <c r="C41" s="2" t="s">
        <v>128</v>
      </c>
      <c r="D41" s="2" t="s">
        <v>129</v>
      </c>
      <c r="E41" s="2">
        <v>3</v>
      </c>
      <c r="F41" s="2">
        <v>2</v>
      </c>
      <c r="G41" s="2"/>
      <c r="H41" s="2"/>
      <c r="I41" s="2"/>
      <c r="J41" s="2"/>
      <c r="K41" s="2">
        <v>1</v>
      </c>
      <c r="L41" s="2"/>
      <c r="M41" s="2"/>
      <c r="N41" s="2"/>
      <c r="O41" s="2"/>
      <c r="P41" s="2">
        <v>2</v>
      </c>
      <c r="Q41" s="2"/>
    </row>
    <row r="42" spans="2:17" s="1" customFormat="1" ht="13.5">
      <c r="B42" s="11">
        <v>41825</v>
      </c>
      <c r="C42" s="2" t="s">
        <v>93</v>
      </c>
      <c r="D42" s="2" t="s">
        <v>62</v>
      </c>
      <c r="E42" s="2">
        <v>3</v>
      </c>
      <c r="F42" s="2">
        <v>3</v>
      </c>
      <c r="G42" s="2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41825</v>
      </c>
      <c r="C43" s="2" t="s">
        <v>132</v>
      </c>
      <c r="D43" s="2" t="s">
        <v>127</v>
      </c>
      <c r="E43" s="2">
        <v>3</v>
      </c>
      <c r="F43" s="2">
        <v>2</v>
      </c>
      <c r="G43" s="2"/>
      <c r="H43" s="2"/>
      <c r="I43" s="2"/>
      <c r="J43" s="2"/>
      <c r="K43" s="2">
        <v>1</v>
      </c>
      <c r="L43" s="2"/>
      <c r="M43" s="2"/>
      <c r="N43" s="2">
        <v>2</v>
      </c>
      <c r="O43" s="2"/>
      <c r="P43" s="2"/>
      <c r="Q43" s="2"/>
    </row>
    <row r="44" spans="2:17" s="1" customFormat="1" ht="13.5">
      <c r="B44" s="11">
        <v>41832</v>
      </c>
      <c r="C44" s="2" t="s">
        <v>137</v>
      </c>
      <c r="D44" s="2" t="s">
        <v>71</v>
      </c>
      <c r="E44" s="2">
        <v>4</v>
      </c>
      <c r="F44" s="2">
        <v>4</v>
      </c>
      <c r="G44" s="2">
        <v>2</v>
      </c>
      <c r="H44" s="2"/>
      <c r="I44" s="2"/>
      <c r="J44" s="2"/>
      <c r="K44" s="2"/>
      <c r="L44" s="2">
        <v>1</v>
      </c>
      <c r="M44" s="2"/>
      <c r="N44" s="2">
        <v>1</v>
      </c>
      <c r="O44" s="2"/>
      <c r="P44" s="2"/>
      <c r="Q44" s="2"/>
    </row>
    <row r="45" spans="2:17" s="1" customFormat="1" ht="13.5">
      <c r="B45" s="11">
        <v>41841</v>
      </c>
      <c r="C45" s="2" t="s">
        <v>111</v>
      </c>
      <c r="D45" s="2" t="s">
        <v>83</v>
      </c>
      <c r="E45" s="2">
        <v>3</v>
      </c>
      <c r="F45" s="2">
        <v>1</v>
      </c>
      <c r="G45" s="2"/>
      <c r="H45" s="2"/>
      <c r="I45" s="2"/>
      <c r="J45" s="2"/>
      <c r="K45" s="2">
        <v>2</v>
      </c>
      <c r="L45" s="2"/>
      <c r="M45" s="2"/>
      <c r="N45" s="2"/>
      <c r="O45" s="2"/>
      <c r="P45" s="2"/>
      <c r="Q45" s="2"/>
    </row>
    <row r="46" spans="2:17" s="1" customFormat="1" ht="13.5">
      <c r="B46" s="11">
        <v>41846</v>
      </c>
      <c r="C46" s="2" t="s">
        <v>138</v>
      </c>
      <c r="D46" s="2" t="s">
        <v>139</v>
      </c>
      <c r="E46" s="2">
        <v>3</v>
      </c>
      <c r="F46" s="2">
        <v>2</v>
      </c>
      <c r="G46" s="2"/>
      <c r="H46" s="2"/>
      <c r="I46" s="2"/>
      <c r="J46" s="2"/>
      <c r="K46" s="2">
        <v>1</v>
      </c>
      <c r="L46" s="2"/>
      <c r="M46" s="2">
        <v>1</v>
      </c>
      <c r="N46" s="2"/>
      <c r="O46" s="2"/>
      <c r="P46" s="2"/>
      <c r="Q46" s="2"/>
    </row>
    <row r="47" spans="2:17" s="1" customFormat="1" ht="13.5">
      <c r="B47" s="11">
        <v>41846</v>
      </c>
      <c r="C47" s="2" t="s">
        <v>140</v>
      </c>
      <c r="D47" s="2" t="s">
        <v>141</v>
      </c>
      <c r="E47" s="2">
        <v>3</v>
      </c>
      <c r="F47" s="2">
        <v>3</v>
      </c>
      <c r="G47" s="2">
        <v>1</v>
      </c>
      <c r="H47" s="2"/>
      <c r="I47" s="2"/>
      <c r="J47" s="2"/>
      <c r="K47" s="2"/>
      <c r="L47" s="2">
        <v>1</v>
      </c>
      <c r="M47" s="2">
        <v>1</v>
      </c>
      <c r="N47" s="2">
        <v>1</v>
      </c>
      <c r="O47" s="2"/>
      <c r="P47" s="2">
        <v>1</v>
      </c>
      <c r="Q47" s="2"/>
    </row>
    <row r="48" spans="2:17" s="1" customFormat="1" ht="13.5">
      <c r="B48" s="11">
        <v>41847</v>
      </c>
      <c r="C48" s="2" t="s">
        <v>142</v>
      </c>
      <c r="D48" s="2" t="s">
        <v>143</v>
      </c>
      <c r="E48" s="2">
        <v>4</v>
      </c>
      <c r="F48" s="2">
        <v>4</v>
      </c>
      <c r="G48" s="2">
        <v>3</v>
      </c>
      <c r="H48" s="2"/>
      <c r="I48" s="2"/>
      <c r="J48" s="2"/>
      <c r="K48" s="2"/>
      <c r="L48" s="2"/>
      <c r="M48" s="2">
        <v>1</v>
      </c>
      <c r="N48" s="2"/>
      <c r="O48" s="2"/>
      <c r="P48" s="2"/>
      <c r="Q48" s="2"/>
    </row>
    <row r="49" spans="2:17" s="1" customFormat="1" ht="13.5">
      <c r="B49" s="11">
        <v>41847</v>
      </c>
      <c r="C49" s="2" t="s">
        <v>145</v>
      </c>
      <c r="D49" s="2" t="s">
        <v>146</v>
      </c>
      <c r="E49" s="2">
        <v>3</v>
      </c>
      <c r="F49" s="2">
        <v>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11">
        <v>41867</v>
      </c>
      <c r="C50" s="2" t="s">
        <v>149</v>
      </c>
      <c r="D50" s="2" t="s">
        <v>150</v>
      </c>
      <c r="E50" s="2">
        <v>3</v>
      </c>
      <c r="F50" s="2">
        <v>2</v>
      </c>
      <c r="G50" s="2">
        <v>1</v>
      </c>
      <c r="H50" s="2"/>
      <c r="I50" s="2"/>
      <c r="J50" s="2"/>
      <c r="K50" s="2"/>
      <c r="L50" s="2"/>
      <c r="M50" s="2"/>
      <c r="N50" s="2"/>
      <c r="O50" s="2"/>
      <c r="P50" s="2">
        <v>1</v>
      </c>
      <c r="Q50" s="2"/>
    </row>
    <row r="51" spans="2:17" s="1" customFormat="1" ht="13.5">
      <c r="B51" s="11">
        <v>41867</v>
      </c>
      <c r="C51" s="2" t="s">
        <v>152</v>
      </c>
      <c r="D51" s="2" t="s">
        <v>150</v>
      </c>
      <c r="E51" s="2">
        <v>3</v>
      </c>
      <c r="F51" s="2">
        <v>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11">
        <v>41875</v>
      </c>
      <c r="C52" s="2" t="s">
        <v>153</v>
      </c>
      <c r="D52" s="2" t="s">
        <v>154</v>
      </c>
      <c r="E52" s="2">
        <v>3</v>
      </c>
      <c r="F52" s="2">
        <v>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11">
        <v>41889</v>
      </c>
      <c r="C53" s="2" t="s">
        <v>155</v>
      </c>
      <c r="D53" s="2" t="s">
        <v>156</v>
      </c>
      <c r="E53" s="2">
        <v>2</v>
      </c>
      <c r="F53" s="2">
        <v>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11">
        <v>41889</v>
      </c>
      <c r="C54" s="2" t="s">
        <v>157</v>
      </c>
      <c r="D54" s="2" t="s">
        <v>158</v>
      </c>
      <c r="E54" s="2">
        <v>3</v>
      </c>
      <c r="F54" s="2">
        <v>1</v>
      </c>
      <c r="G54" s="2"/>
      <c r="H54" s="2"/>
      <c r="I54" s="2"/>
      <c r="J54" s="2"/>
      <c r="K54" s="2">
        <v>2</v>
      </c>
      <c r="L54" s="2"/>
      <c r="M54" s="2"/>
      <c r="N54" s="2"/>
      <c r="O54" s="2"/>
      <c r="P54" s="2">
        <v>1</v>
      </c>
      <c r="Q54" s="2"/>
    </row>
    <row r="55" spans="2:17" s="1" customFormat="1" ht="13.5">
      <c r="B55" s="11">
        <v>41902</v>
      </c>
      <c r="C55" s="2" t="s">
        <v>157</v>
      </c>
      <c r="D55" s="2" t="s">
        <v>159</v>
      </c>
      <c r="E55" s="2">
        <v>3</v>
      </c>
      <c r="F55" s="2">
        <v>3</v>
      </c>
      <c r="G55" s="2"/>
      <c r="H55" s="2"/>
      <c r="I55" s="2"/>
      <c r="J55" s="2"/>
      <c r="K55" s="2"/>
      <c r="L55" s="2"/>
      <c r="M55" s="2"/>
      <c r="N55" s="2"/>
      <c r="O55" s="2"/>
      <c r="P55" s="2">
        <v>2</v>
      </c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B18" sqref="B18:D1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0.2903225806451613</v>
      </c>
    </row>
    <row r="3" spans="3:4" ht="13.5">
      <c r="C3" s="3" t="s">
        <v>36</v>
      </c>
      <c r="D3">
        <f>(G4+H4+I4+J4+K4)/(F4+K4)</f>
        <v>0.40540540540540543</v>
      </c>
    </row>
    <row r="4" spans="5:17" s="1" customFormat="1" ht="13.5">
      <c r="E4" s="1">
        <f aca="true" t="shared" si="0" ref="E4:Q4">SUM(E6:E72)</f>
        <v>37</v>
      </c>
      <c r="F4" s="1">
        <f t="shared" si="0"/>
        <v>31</v>
      </c>
      <c r="G4" s="1">
        <f t="shared" si="0"/>
        <v>8</v>
      </c>
      <c r="H4" s="1">
        <f t="shared" si="0"/>
        <v>0</v>
      </c>
      <c r="I4" s="1">
        <f t="shared" si="0"/>
        <v>1</v>
      </c>
      <c r="J4" s="1">
        <f t="shared" si="0"/>
        <v>0</v>
      </c>
      <c r="K4" s="1">
        <f t="shared" si="0"/>
        <v>6</v>
      </c>
      <c r="L4" s="1">
        <f t="shared" si="0"/>
        <v>4</v>
      </c>
      <c r="M4" s="1">
        <f t="shared" si="0"/>
        <v>2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3</v>
      </c>
      <c r="F8" s="2">
        <v>3</v>
      </c>
      <c r="G8" s="2">
        <v>2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3</v>
      </c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>
        <v>1</v>
      </c>
      <c r="N10" s="2"/>
      <c r="O10" s="2"/>
      <c r="P10" s="2"/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3</v>
      </c>
      <c r="G11" s="2">
        <v>1</v>
      </c>
      <c r="H11" s="2"/>
      <c r="I11" s="2"/>
      <c r="J11" s="2"/>
      <c r="K11" s="2"/>
      <c r="L11" s="2">
        <v>1</v>
      </c>
      <c r="M11" s="2"/>
      <c r="N11" s="2"/>
      <c r="O11" s="2"/>
      <c r="P11" s="2">
        <v>1</v>
      </c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1</v>
      </c>
      <c r="G12" s="2"/>
      <c r="H12" s="2"/>
      <c r="I12" s="2"/>
      <c r="J12" s="2"/>
      <c r="K12" s="2">
        <v>2</v>
      </c>
      <c r="L12" s="2"/>
      <c r="M12" s="2"/>
      <c r="N12" s="2"/>
      <c r="O12" s="2"/>
      <c r="P12" s="2"/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3</v>
      </c>
      <c r="F13" s="2">
        <v>1</v>
      </c>
      <c r="G13" s="2">
        <v>1</v>
      </c>
      <c r="H13" s="2"/>
      <c r="I13" s="2"/>
      <c r="J13" s="2"/>
      <c r="K13" s="2">
        <v>2</v>
      </c>
      <c r="L13" s="2">
        <v>1</v>
      </c>
      <c r="M13" s="2"/>
      <c r="N13" s="2"/>
      <c r="O13" s="2"/>
      <c r="P13" s="2"/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3</v>
      </c>
      <c r="F16" s="2">
        <v>2</v>
      </c>
      <c r="G16" s="2">
        <v>2</v>
      </c>
      <c r="H16" s="2"/>
      <c r="I16" s="2"/>
      <c r="J16" s="2"/>
      <c r="K16" s="2">
        <v>1</v>
      </c>
      <c r="L16" s="2">
        <v>1</v>
      </c>
      <c r="M16" s="2">
        <v>1</v>
      </c>
      <c r="N16" s="2"/>
      <c r="O16" s="2"/>
      <c r="P16" s="2"/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3</v>
      </c>
      <c r="F17" s="2">
        <v>3</v>
      </c>
      <c r="G17" s="2">
        <v>2</v>
      </c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3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59"/>
  <sheetViews>
    <sheetView zoomScalePageLayoutView="0" workbookViewId="0" topLeftCell="B1">
      <pane ySplit="5" topLeftCell="A33" activePane="bottomLeft" state="frozen"/>
      <selection pane="topLeft" activeCell="A1" sqref="A1"/>
      <selection pane="bottomLeft" activeCell="B54" sqref="B54:D54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0.24390243902439024</v>
      </c>
    </row>
    <row r="3" spans="3:4" ht="13.5">
      <c r="C3" s="3" t="s">
        <v>36</v>
      </c>
      <c r="D3">
        <f>(G4+H4+I4+J4+K4)/(F4+K4)</f>
        <v>0.3161764705882353</v>
      </c>
    </row>
    <row r="4" spans="5:17" s="1" customFormat="1" ht="13.5">
      <c r="E4" s="1">
        <f aca="true" t="shared" si="0" ref="E4:Q4">SUM(E6:E59)</f>
        <v>145</v>
      </c>
      <c r="F4" s="1">
        <f t="shared" si="0"/>
        <v>123</v>
      </c>
      <c r="G4" s="1">
        <f t="shared" si="0"/>
        <v>21</v>
      </c>
      <c r="H4" s="1">
        <f t="shared" si="0"/>
        <v>9</v>
      </c>
      <c r="I4" s="1">
        <f t="shared" si="0"/>
        <v>0</v>
      </c>
      <c r="J4" s="1">
        <f t="shared" si="0"/>
        <v>0</v>
      </c>
      <c r="K4" s="1">
        <f t="shared" si="0"/>
        <v>13</v>
      </c>
      <c r="L4" s="1">
        <f t="shared" si="0"/>
        <v>13</v>
      </c>
      <c r="M4" s="1">
        <f t="shared" si="0"/>
        <v>8</v>
      </c>
      <c r="N4" s="1">
        <f t="shared" si="0"/>
        <v>9</v>
      </c>
      <c r="O4" s="1">
        <f t="shared" si="0"/>
        <v>9</v>
      </c>
      <c r="P4" s="1">
        <f t="shared" si="0"/>
        <v>15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41468</v>
      </c>
      <c r="C6" s="2" t="s">
        <v>55</v>
      </c>
      <c r="D6" s="2" t="s">
        <v>56</v>
      </c>
      <c r="E6" s="2">
        <v>3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>
        <v>1</v>
      </c>
      <c r="P6" s="2"/>
      <c r="Q6" s="2"/>
    </row>
    <row r="7" spans="2:17" s="1" customFormat="1" ht="13.5">
      <c r="B7" s="11">
        <v>41482</v>
      </c>
      <c r="C7" s="18" t="s">
        <v>58</v>
      </c>
      <c r="D7" s="2" t="s">
        <v>56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41503</v>
      </c>
      <c r="C8" s="18" t="s">
        <v>59</v>
      </c>
      <c r="D8" s="2" t="s">
        <v>60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41503</v>
      </c>
      <c r="C9" s="18" t="s">
        <v>61</v>
      </c>
      <c r="D9" s="2" t="s">
        <v>62</v>
      </c>
      <c r="E9" s="2">
        <v>3</v>
      </c>
      <c r="F9" s="2">
        <v>3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41524</v>
      </c>
      <c r="C10" s="18" t="s">
        <v>64</v>
      </c>
      <c r="D10" s="2" t="s">
        <v>65</v>
      </c>
      <c r="E10" s="2">
        <v>3</v>
      </c>
      <c r="F10" s="2">
        <v>1</v>
      </c>
      <c r="G10" s="2"/>
      <c r="H10" s="2"/>
      <c r="I10" s="2"/>
      <c r="J10" s="2"/>
      <c r="K10" s="2">
        <v>1</v>
      </c>
      <c r="L10" s="2"/>
      <c r="M10" s="2"/>
      <c r="N10" s="2"/>
      <c r="O10" s="2">
        <v>2</v>
      </c>
      <c r="P10" s="2"/>
      <c r="Q10" s="2"/>
    </row>
    <row r="11" spans="2:17" s="1" customFormat="1" ht="13.5">
      <c r="B11" s="11">
        <v>41524</v>
      </c>
      <c r="C11" s="2" t="s">
        <v>55</v>
      </c>
      <c r="D11" s="2" t="s">
        <v>66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41545</v>
      </c>
      <c r="C12" s="2" t="s">
        <v>68</v>
      </c>
      <c r="D12" s="2" t="s">
        <v>69</v>
      </c>
      <c r="E12" s="2">
        <v>3</v>
      </c>
      <c r="F12" s="2">
        <v>2</v>
      </c>
      <c r="G12" s="2">
        <v>2</v>
      </c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41545</v>
      </c>
      <c r="C13" s="2" t="s">
        <v>70</v>
      </c>
      <c r="D13" s="2" t="s">
        <v>73</v>
      </c>
      <c r="E13" s="2">
        <v>4</v>
      </c>
      <c r="F13" s="2">
        <v>4</v>
      </c>
      <c r="G13" s="2">
        <v>2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41546</v>
      </c>
      <c r="C14" s="18" t="s">
        <v>74</v>
      </c>
      <c r="D14" s="2" t="s">
        <v>76</v>
      </c>
      <c r="E14" s="2">
        <v>3</v>
      </c>
      <c r="F14" s="2">
        <v>3</v>
      </c>
      <c r="G14" s="2"/>
      <c r="H14" s="2">
        <v>1</v>
      </c>
      <c r="I14" s="2"/>
      <c r="J14" s="2"/>
      <c r="K14" s="2"/>
      <c r="L14" s="2"/>
      <c r="M14" s="2">
        <v>1</v>
      </c>
      <c r="N14" s="2">
        <v>1</v>
      </c>
      <c r="O14" s="2"/>
      <c r="P14" s="2"/>
      <c r="Q14" s="2"/>
    </row>
    <row r="15" spans="2:17" s="1" customFormat="1" ht="13.5">
      <c r="B15" s="11">
        <v>41546</v>
      </c>
      <c r="C15" s="18" t="s">
        <v>77</v>
      </c>
      <c r="D15" s="2" t="s">
        <v>56</v>
      </c>
      <c r="E15" s="2">
        <v>2</v>
      </c>
      <c r="F15" s="2">
        <v>2</v>
      </c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41559</v>
      </c>
      <c r="C16" s="2" t="s">
        <v>78</v>
      </c>
      <c r="D16" s="2" t="s">
        <v>79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</row>
    <row r="17" spans="2:17" s="1" customFormat="1" ht="13.5">
      <c r="B17" s="11">
        <v>41559</v>
      </c>
      <c r="C17" s="2" t="s">
        <v>80</v>
      </c>
      <c r="D17" s="2" t="s">
        <v>81</v>
      </c>
      <c r="E17" s="2">
        <v>3</v>
      </c>
      <c r="F17" s="2">
        <v>2</v>
      </c>
      <c r="G17" s="2"/>
      <c r="H17" s="2">
        <v>1</v>
      </c>
      <c r="I17" s="2"/>
      <c r="J17" s="2"/>
      <c r="K17" s="2"/>
      <c r="L17" s="2"/>
      <c r="M17" s="2">
        <v>1</v>
      </c>
      <c r="N17" s="2"/>
      <c r="O17" s="2">
        <v>1</v>
      </c>
      <c r="P17" s="2"/>
      <c r="Q17" s="2"/>
    </row>
    <row r="18" spans="2:17" s="1" customFormat="1" ht="13.5">
      <c r="B18" s="11">
        <v>41561</v>
      </c>
      <c r="C18" s="2" t="s">
        <v>82</v>
      </c>
      <c r="D18" s="2" t="s">
        <v>83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41582</v>
      </c>
      <c r="C19" s="18" t="s">
        <v>84</v>
      </c>
      <c r="D19" s="2" t="s">
        <v>85</v>
      </c>
      <c r="E19" s="2">
        <v>4</v>
      </c>
      <c r="F19" s="2">
        <v>4</v>
      </c>
      <c r="G19" s="2">
        <v>1</v>
      </c>
      <c r="H19" s="2"/>
      <c r="I19" s="2"/>
      <c r="J19" s="2"/>
      <c r="K19" s="2"/>
      <c r="L19" s="2">
        <v>2</v>
      </c>
      <c r="M19" s="2"/>
      <c r="N19" s="2">
        <v>2</v>
      </c>
      <c r="O19" s="2"/>
      <c r="P19" s="2">
        <v>1</v>
      </c>
      <c r="Q19" s="2"/>
    </row>
    <row r="20" spans="2:17" s="1" customFormat="1" ht="13.5">
      <c r="B20" s="11">
        <v>41594</v>
      </c>
      <c r="C20" s="18" t="s">
        <v>86</v>
      </c>
      <c r="D20" s="2" t="s">
        <v>87</v>
      </c>
      <c r="E20" s="2">
        <v>4</v>
      </c>
      <c r="F20" s="2">
        <v>3</v>
      </c>
      <c r="G20" s="2"/>
      <c r="H20" s="2">
        <v>1</v>
      </c>
      <c r="I20" s="2"/>
      <c r="J20" s="2"/>
      <c r="K20" s="2">
        <v>1</v>
      </c>
      <c r="L20" s="2">
        <v>1</v>
      </c>
      <c r="M20" s="2"/>
      <c r="N20" s="2"/>
      <c r="O20" s="2"/>
      <c r="P20" s="2"/>
      <c r="Q20" s="2"/>
    </row>
    <row r="21" spans="2:17" s="1" customFormat="1" ht="13.5">
      <c r="B21" s="11">
        <v>41594</v>
      </c>
      <c r="C21" s="18" t="s">
        <v>88</v>
      </c>
      <c r="D21" s="2" t="s">
        <v>89</v>
      </c>
      <c r="E21" s="2">
        <v>3</v>
      </c>
      <c r="F21" s="2">
        <v>3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>
        <v>1</v>
      </c>
      <c r="Q21" s="2"/>
    </row>
    <row r="22" spans="2:17" s="1" customFormat="1" ht="13.5">
      <c r="B22" s="11">
        <v>41595</v>
      </c>
      <c r="C22" s="18" t="s">
        <v>90</v>
      </c>
      <c r="D22" s="2" t="s">
        <v>91</v>
      </c>
      <c r="E22" s="2">
        <v>3</v>
      </c>
      <c r="F22" s="2">
        <v>1</v>
      </c>
      <c r="G22" s="2"/>
      <c r="H22" s="2"/>
      <c r="I22" s="2"/>
      <c r="J22" s="2"/>
      <c r="K22" s="2">
        <v>1</v>
      </c>
      <c r="L22" s="2">
        <v>1</v>
      </c>
      <c r="M22" s="2"/>
      <c r="N22" s="2"/>
      <c r="O22" s="2">
        <v>1</v>
      </c>
      <c r="P22" s="2"/>
      <c r="Q22" s="2"/>
    </row>
    <row r="23" spans="2:17" s="1" customFormat="1" ht="13.5">
      <c r="B23" s="11">
        <v>41595</v>
      </c>
      <c r="C23" s="2" t="s">
        <v>93</v>
      </c>
      <c r="D23" s="2" t="s">
        <v>94</v>
      </c>
      <c r="E23" s="2">
        <v>3</v>
      </c>
      <c r="F23" s="2">
        <v>2</v>
      </c>
      <c r="G23" s="2">
        <v>1</v>
      </c>
      <c r="H23" s="2"/>
      <c r="I23" s="2"/>
      <c r="J23" s="2"/>
      <c r="K23" s="2"/>
      <c r="L23" s="2">
        <v>1</v>
      </c>
      <c r="M23" s="2"/>
      <c r="N23" s="2"/>
      <c r="O23" s="2">
        <v>1</v>
      </c>
      <c r="P23" s="2"/>
      <c r="Q23" s="2"/>
    </row>
    <row r="24" spans="2:17" s="1" customFormat="1" ht="13.5">
      <c r="B24" s="11">
        <v>41608</v>
      </c>
      <c r="C24" s="2" t="s">
        <v>96</v>
      </c>
      <c r="D24" s="2" t="s">
        <v>62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>
        <v>2</v>
      </c>
      <c r="Q24" s="2"/>
    </row>
    <row r="25" spans="2:17" s="1" customFormat="1" ht="13.5">
      <c r="B25" s="11">
        <v>41700</v>
      </c>
      <c r="C25" s="2" t="s">
        <v>58</v>
      </c>
      <c r="D25" s="2" t="s">
        <v>100</v>
      </c>
      <c r="E25" s="2">
        <v>3</v>
      </c>
      <c r="F25" s="2">
        <v>2</v>
      </c>
      <c r="G25" s="2">
        <v>2</v>
      </c>
      <c r="H25" s="2"/>
      <c r="I25" s="2"/>
      <c r="J25" s="2"/>
      <c r="K25" s="2">
        <v>1</v>
      </c>
      <c r="L25" s="2">
        <v>1</v>
      </c>
      <c r="M25" s="2"/>
      <c r="N25" s="2"/>
      <c r="O25" s="2"/>
      <c r="P25" s="2"/>
      <c r="Q25" s="2"/>
    </row>
    <row r="26" spans="2:17" s="1" customFormat="1" ht="13.5">
      <c r="B26" s="11">
        <v>41700</v>
      </c>
      <c r="C26" s="2" t="s">
        <v>58</v>
      </c>
      <c r="D26" s="2" t="s">
        <v>91</v>
      </c>
      <c r="E26" s="2">
        <v>3</v>
      </c>
      <c r="F26" s="2">
        <v>3</v>
      </c>
      <c r="G26" s="2"/>
      <c r="H26" s="2">
        <v>1</v>
      </c>
      <c r="I26" s="2"/>
      <c r="J26" s="2"/>
      <c r="K26" s="2"/>
      <c r="L26" s="2"/>
      <c r="M26" s="2">
        <v>1</v>
      </c>
      <c r="N26" s="2"/>
      <c r="O26" s="2"/>
      <c r="P26" s="2"/>
      <c r="Q26" s="2"/>
    </row>
    <row r="27" spans="2:17" s="1" customFormat="1" ht="13.5">
      <c r="B27" s="11">
        <v>41713</v>
      </c>
      <c r="C27" s="2" t="s">
        <v>103</v>
      </c>
      <c r="D27" s="2" t="s">
        <v>104</v>
      </c>
      <c r="E27" s="2">
        <v>3</v>
      </c>
      <c r="F27" s="2">
        <v>3</v>
      </c>
      <c r="G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41713</v>
      </c>
      <c r="C28" s="2" t="s">
        <v>106</v>
      </c>
      <c r="D28" s="2" t="s">
        <v>107</v>
      </c>
      <c r="E28" s="2">
        <v>4</v>
      </c>
      <c r="F28" s="2">
        <v>3</v>
      </c>
      <c r="G28" s="2"/>
      <c r="H28" s="2">
        <v>1</v>
      </c>
      <c r="I28" s="2"/>
      <c r="J28" s="2"/>
      <c r="K28" s="2">
        <v>1</v>
      </c>
      <c r="L28" s="2">
        <v>1</v>
      </c>
      <c r="M28" s="2">
        <v>1</v>
      </c>
      <c r="N28" s="2"/>
      <c r="O28" s="2"/>
      <c r="P28" s="2"/>
      <c r="Q28" s="2">
        <v>1</v>
      </c>
    </row>
    <row r="29" spans="2:17" s="1" customFormat="1" ht="13.5">
      <c r="B29" s="11">
        <v>41714</v>
      </c>
      <c r="C29" s="2" t="s">
        <v>64</v>
      </c>
      <c r="D29" s="2" t="s">
        <v>110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41727</v>
      </c>
      <c r="C30" s="2" t="s">
        <v>111</v>
      </c>
      <c r="D30" s="2" t="s">
        <v>110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41727</v>
      </c>
      <c r="C31" s="2" t="s">
        <v>64</v>
      </c>
      <c r="D31" s="2" t="s">
        <v>113</v>
      </c>
      <c r="E31" s="2">
        <v>3</v>
      </c>
      <c r="F31" s="2">
        <v>2</v>
      </c>
      <c r="G31" s="2">
        <v>1</v>
      </c>
      <c r="H31" s="2"/>
      <c r="I31" s="2"/>
      <c r="J31" s="2"/>
      <c r="K31" s="2">
        <v>1</v>
      </c>
      <c r="L31" s="2">
        <v>1</v>
      </c>
      <c r="M31" s="2"/>
      <c r="N31" s="2"/>
      <c r="O31" s="2"/>
      <c r="P31" s="2"/>
      <c r="Q31" s="2"/>
    </row>
    <row r="32" spans="2:17" s="1" customFormat="1" ht="13.5">
      <c r="B32" s="11">
        <v>41748</v>
      </c>
      <c r="C32" s="2" t="s">
        <v>55</v>
      </c>
      <c r="D32" s="2" t="s">
        <v>56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>
        <v>41758</v>
      </c>
      <c r="C33" s="2" t="s">
        <v>82</v>
      </c>
      <c r="D33" s="2" t="s">
        <v>115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>
        <v>1</v>
      </c>
      <c r="O33" s="2"/>
      <c r="P33" s="2">
        <v>1</v>
      </c>
      <c r="Q33" s="2"/>
    </row>
    <row r="34" spans="2:17" s="1" customFormat="1" ht="13.5">
      <c r="B34" s="11">
        <v>41769</v>
      </c>
      <c r="C34" s="2" t="s">
        <v>58</v>
      </c>
      <c r="D34" s="2" t="s">
        <v>117</v>
      </c>
      <c r="E34" s="2">
        <v>3</v>
      </c>
      <c r="F34" s="2">
        <v>3</v>
      </c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41769</v>
      </c>
      <c r="C35" s="18" t="s">
        <v>77</v>
      </c>
      <c r="D35" s="2" t="s">
        <v>119</v>
      </c>
      <c r="E35" s="2">
        <v>4</v>
      </c>
      <c r="F35" s="2">
        <v>2</v>
      </c>
      <c r="G35" s="2"/>
      <c r="H35" s="2"/>
      <c r="I35" s="2"/>
      <c r="J35" s="2"/>
      <c r="K35" s="2">
        <v>2</v>
      </c>
      <c r="L35" s="2"/>
      <c r="M35" s="2"/>
      <c r="N35" s="2"/>
      <c r="O35" s="2"/>
      <c r="P35" s="2"/>
      <c r="Q35" s="2"/>
    </row>
    <row r="36" spans="2:17" s="1" customFormat="1" ht="13.5">
      <c r="B36" s="11">
        <v>41776</v>
      </c>
      <c r="C36" s="2" t="s">
        <v>111</v>
      </c>
      <c r="D36" s="2" t="s">
        <v>120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41791</v>
      </c>
      <c r="C37" s="2" t="s">
        <v>121</v>
      </c>
      <c r="D37" s="2" t="s">
        <v>122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</row>
    <row r="38" spans="2:17" s="1" customFormat="1" ht="13.5">
      <c r="B38" s="11">
        <v>41804</v>
      </c>
      <c r="C38" s="2" t="s">
        <v>124</v>
      </c>
      <c r="D38" s="2" t="s">
        <v>94</v>
      </c>
      <c r="E38" s="2">
        <v>3</v>
      </c>
      <c r="F38" s="2">
        <v>1</v>
      </c>
      <c r="G38" s="2"/>
      <c r="H38" s="2"/>
      <c r="I38" s="2"/>
      <c r="J38" s="2"/>
      <c r="K38" s="2">
        <v>1</v>
      </c>
      <c r="L38" s="2"/>
      <c r="M38" s="2"/>
      <c r="N38" s="2"/>
      <c r="O38" s="2">
        <v>1</v>
      </c>
      <c r="P38" s="2"/>
      <c r="Q38" s="2"/>
    </row>
    <row r="39" spans="2:17" s="1" customFormat="1" ht="13.5">
      <c r="B39" s="11">
        <v>41812</v>
      </c>
      <c r="C39" s="2" t="s">
        <v>125</v>
      </c>
      <c r="D39" s="2" t="s">
        <v>73</v>
      </c>
      <c r="E39" s="2">
        <v>4</v>
      </c>
      <c r="F39" s="2">
        <v>4</v>
      </c>
      <c r="G39" s="2">
        <v>1</v>
      </c>
      <c r="H39" s="2">
        <v>1</v>
      </c>
      <c r="I39" s="2"/>
      <c r="J39" s="2"/>
      <c r="K39" s="2"/>
      <c r="L39" s="2">
        <v>2</v>
      </c>
      <c r="M39" s="2"/>
      <c r="N39" s="2">
        <v>1</v>
      </c>
      <c r="O39" s="2"/>
      <c r="P39" s="2">
        <v>2</v>
      </c>
      <c r="Q39" s="2">
        <v>1</v>
      </c>
    </row>
    <row r="40" spans="2:17" s="1" customFormat="1" ht="13.5">
      <c r="B40" s="11">
        <v>41819</v>
      </c>
      <c r="C40" s="2" t="s">
        <v>126</v>
      </c>
      <c r="D40" s="2" t="s">
        <v>127</v>
      </c>
      <c r="E40" s="2">
        <v>3</v>
      </c>
      <c r="F40" s="2">
        <v>3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41819</v>
      </c>
      <c r="C41" s="2" t="s">
        <v>128</v>
      </c>
      <c r="D41" s="2" t="s">
        <v>129</v>
      </c>
      <c r="E41" s="2">
        <v>3</v>
      </c>
      <c r="F41" s="2">
        <v>3</v>
      </c>
      <c r="G41" s="2">
        <v>1</v>
      </c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41825</v>
      </c>
      <c r="C42" s="2" t="s">
        <v>93</v>
      </c>
      <c r="D42" s="2" t="s">
        <v>62</v>
      </c>
      <c r="E42" s="2">
        <v>3</v>
      </c>
      <c r="F42" s="2">
        <v>2</v>
      </c>
      <c r="G42" s="2"/>
      <c r="H42" s="2"/>
      <c r="I42" s="2"/>
      <c r="J42" s="2"/>
      <c r="K42" s="2"/>
      <c r="L42" s="2"/>
      <c r="M42" s="2"/>
      <c r="N42" s="2"/>
      <c r="O42" s="2">
        <v>1</v>
      </c>
      <c r="P42" s="2">
        <v>1</v>
      </c>
      <c r="Q42" s="2"/>
    </row>
    <row r="43" spans="2:17" s="1" customFormat="1" ht="13.5">
      <c r="B43" s="11">
        <v>41832</v>
      </c>
      <c r="C43" s="2" t="s">
        <v>137</v>
      </c>
      <c r="D43" s="2" t="s">
        <v>71</v>
      </c>
      <c r="E43" s="2">
        <v>3</v>
      </c>
      <c r="F43" s="2">
        <v>2</v>
      </c>
      <c r="G43" s="2"/>
      <c r="H43" s="2"/>
      <c r="I43" s="2"/>
      <c r="J43" s="2"/>
      <c r="K43" s="2">
        <v>1</v>
      </c>
      <c r="L43" s="2"/>
      <c r="M43" s="2"/>
      <c r="N43" s="2"/>
      <c r="O43" s="2"/>
      <c r="P43" s="2">
        <v>2</v>
      </c>
      <c r="Q43" s="2"/>
    </row>
    <row r="44" spans="2:17" s="1" customFormat="1" ht="13.5">
      <c r="B44" s="11">
        <v>41841</v>
      </c>
      <c r="C44" s="2" t="s">
        <v>111</v>
      </c>
      <c r="D44" s="2" t="s">
        <v>83</v>
      </c>
      <c r="E44" s="2">
        <v>3</v>
      </c>
      <c r="F44" s="2">
        <v>3</v>
      </c>
      <c r="G44" s="2">
        <v>2</v>
      </c>
      <c r="H44" s="2"/>
      <c r="I44" s="2"/>
      <c r="J44" s="2"/>
      <c r="K44" s="2"/>
      <c r="L44" s="2"/>
      <c r="M44" s="2"/>
      <c r="N44" s="2">
        <v>1</v>
      </c>
      <c r="O44" s="2"/>
      <c r="P44" s="2"/>
      <c r="Q44" s="2"/>
    </row>
    <row r="45" spans="2:17" s="1" customFormat="1" ht="13.5">
      <c r="B45" s="11">
        <v>41846</v>
      </c>
      <c r="C45" s="2" t="s">
        <v>138</v>
      </c>
      <c r="D45" s="2" t="s">
        <v>139</v>
      </c>
      <c r="E45" s="2">
        <v>2</v>
      </c>
      <c r="F45" s="2">
        <v>1</v>
      </c>
      <c r="G45" s="2">
        <v>1</v>
      </c>
      <c r="H45" s="2"/>
      <c r="I45" s="2"/>
      <c r="J45" s="2"/>
      <c r="K45" s="2"/>
      <c r="L45" s="2"/>
      <c r="M45" s="2">
        <v>2</v>
      </c>
      <c r="N45" s="2">
        <v>1</v>
      </c>
      <c r="O45" s="2"/>
      <c r="P45" s="2"/>
      <c r="Q45" s="2"/>
    </row>
    <row r="46" spans="2:17" s="1" customFormat="1" ht="13.5">
      <c r="B46" s="11">
        <v>41846</v>
      </c>
      <c r="C46" s="2" t="s">
        <v>140</v>
      </c>
      <c r="D46" s="2" t="s">
        <v>141</v>
      </c>
      <c r="E46" s="2">
        <v>3</v>
      </c>
      <c r="F46" s="2">
        <v>2</v>
      </c>
      <c r="G46" s="2"/>
      <c r="H46" s="2"/>
      <c r="I46" s="2"/>
      <c r="J46" s="2"/>
      <c r="K46" s="2">
        <v>1</v>
      </c>
      <c r="L46" s="2"/>
      <c r="M46" s="2"/>
      <c r="N46" s="2"/>
      <c r="O46" s="2"/>
      <c r="P46" s="2"/>
      <c r="Q46" s="2"/>
    </row>
    <row r="47" spans="2:17" s="1" customFormat="1" ht="13.5">
      <c r="B47" s="11">
        <v>41847</v>
      </c>
      <c r="C47" s="2" t="s">
        <v>142</v>
      </c>
      <c r="D47" s="2" t="s">
        <v>143</v>
      </c>
      <c r="E47" s="2">
        <v>4</v>
      </c>
      <c r="F47" s="2">
        <v>4</v>
      </c>
      <c r="G47" s="2">
        <v>1</v>
      </c>
      <c r="H47" s="2">
        <v>1</v>
      </c>
      <c r="I47" s="2"/>
      <c r="J47" s="2"/>
      <c r="K47" s="2"/>
      <c r="L47" s="2">
        <v>2</v>
      </c>
      <c r="M47" s="2">
        <v>1</v>
      </c>
      <c r="N47" s="2">
        <v>1</v>
      </c>
      <c r="O47" s="2"/>
      <c r="P47" s="2"/>
      <c r="Q47" s="2"/>
    </row>
    <row r="48" spans="2:17" s="1" customFormat="1" ht="13.5">
      <c r="B48" s="11">
        <v>41847</v>
      </c>
      <c r="C48" s="2" t="s">
        <v>145</v>
      </c>
      <c r="D48" s="2" t="s">
        <v>146</v>
      </c>
      <c r="E48" s="2">
        <v>3</v>
      </c>
      <c r="F48" s="2">
        <v>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11">
        <v>41867</v>
      </c>
      <c r="C49" s="2" t="s">
        <v>149</v>
      </c>
      <c r="D49" s="2" t="s">
        <v>150</v>
      </c>
      <c r="E49" s="2">
        <v>3</v>
      </c>
      <c r="F49" s="2">
        <v>3</v>
      </c>
      <c r="G49" s="2"/>
      <c r="H49" s="2">
        <v>1</v>
      </c>
      <c r="I49" s="2"/>
      <c r="J49" s="2"/>
      <c r="K49" s="2"/>
      <c r="L49" s="2">
        <v>1</v>
      </c>
      <c r="M49" s="2"/>
      <c r="N49" s="2"/>
      <c r="O49" s="2"/>
      <c r="P49" s="2">
        <v>1</v>
      </c>
      <c r="Q49" s="2"/>
    </row>
    <row r="50" spans="2:17" s="1" customFormat="1" ht="13.5">
      <c r="B50" s="11">
        <v>41867</v>
      </c>
      <c r="C50" s="2" t="s">
        <v>152</v>
      </c>
      <c r="D50" s="2" t="s">
        <v>150</v>
      </c>
      <c r="E50" s="2">
        <v>1</v>
      </c>
      <c r="F50" s="2">
        <v>1</v>
      </c>
      <c r="G50" s="2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11">
        <v>41875</v>
      </c>
      <c r="C51" s="2" t="s">
        <v>153</v>
      </c>
      <c r="D51" s="2" t="s">
        <v>154</v>
      </c>
      <c r="E51" s="2">
        <v>2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11">
        <v>41889</v>
      </c>
      <c r="C52" s="2" t="s">
        <v>155</v>
      </c>
      <c r="D52" s="2" t="s">
        <v>156</v>
      </c>
      <c r="E52" s="2">
        <v>2</v>
      </c>
      <c r="F52" s="2">
        <v>2</v>
      </c>
      <c r="G52" s="2"/>
      <c r="H52" s="2"/>
      <c r="I52" s="2"/>
      <c r="J52" s="2"/>
      <c r="K52" s="2"/>
      <c r="L52" s="2"/>
      <c r="M52" s="2"/>
      <c r="N52" s="2"/>
      <c r="O52" s="2"/>
      <c r="P52" s="2">
        <v>1</v>
      </c>
      <c r="Q52" s="2"/>
    </row>
    <row r="53" spans="2:17" s="1" customFormat="1" ht="13.5">
      <c r="B53" s="11">
        <v>41889</v>
      </c>
      <c r="C53" s="2" t="s">
        <v>157</v>
      </c>
      <c r="D53" s="2" t="s">
        <v>158</v>
      </c>
      <c r="E53" s="2">
        <v>1</v>
      </c>
      <c r="F53" s="2">
        <v>1</v>
      </c>
      <c r="G53" s="2"/>
      <c r="H53" s="2"/>
      <c r="I53" s="2"/>
      <c r="J53" s="2"/>
      <c r="K53" s="2"/>
      <c r="L53" s="2"/>
      <c r="M53" s="2"/>
      <c r="N53" s="2"/>
      <c r="O53" s="2">
        <v>1</v>
      </c>
      <c r="P53" s="2"/>
      <c r="Q53" s="2"/>
    </row>
    <row r="54" spans="2:17" s="1" customFormat="1" ht="13.5">
      <c r="B54" s="11">
        <v>41902</v>
      </c>
      <c r="C54" s="2" t="s">
        <v>157</v>
      </c>
      <c r="D54" s="2" t="s">
        <v>159</v>
      </c>
      <c r="E54" s="2">
        <v>3</v>
      </c>
      <c r="F54" s="2">
        <v>2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2" max="2" width="11.625" style="0" bestFit="1" customWidth="1"/>
    <col min="3" max="3" width="18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0.11594202898550725</v>
      </c>
    </row>
    <row r="3" spans="3:4" ht="13.5">
      <c r="C3" s="3" t="s">
        <v>36</v>
      </c>
      <c r="D3">
        <f>(G4+H4+I4+J4+K4)/(F4+K4)</f>
        <v>0.1643835616438356</v>
      </c>
    </row>
    <row r="4" spans="5:17" s="1" customFormat="1" ht="13.5">
      <c r="E4" s="1">
        <f aca="true" t="shared" si="0" ref="E4:Q4">SUM(E6:E53)</f>
        <v>73</v>
      </c>
      <c r="F4" s="1">
        <f t="shared" si="0"/>
        <v>69</v>
      </c>
      <c r="G4" s="1">
        <f t="shared" si="0"/>
        <v>7</v>
      </c>
      <c r="H4" s="1">
        <f t="shared" si="0"/>
        <v>0</v>
      </c>
      <c r="I4" s="1">
        <f t="shared" si="0"/>
        <v>1</v>
      </c>
      <c r="J4" s="1">
        <f t="shared" si="0"/>
        <v>0</v>
      </c>
      <c r="K4" s="1">
        <f t="shared" si="0"/>
        <v>4</v>
      </c>
      <c r="L4" s="1">
        <f t="shared" si="0"/>
        <v>4</v>
      </c>
      <c r="M4" s="1">
        <f t="shared" si="0"/>
        <v>5</v>
      </c>
      <c r="N4" s="1">
        <f t="shared" si="0"/>
        <v>3</v>
      </c>
      <c r="O4" s="1">
        <f t="shared" si="0"/>
        <v>0</v>
      </c>
      <c r="P4" s="1">
        <f t="shared" si="0"/>
        <v>18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ht="13.5">
      <c r="B6" s="11">
        <v>41468</v>
      </c>
      <c r="C6" s="2" t="s">
        <v>55</v>
      </c>
      <c r="D6" s="2" t="s">
        <v>56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3.5">
      <c r="B7" s="11">
        <v>41482</v>
      </c>
      <c r="C7" s="18" t="s">
        <v>58</v>
      </c>
      <c r="D7" s="2" t="s">
        <v>56</v>
      </c>
      <c r="E7" s="2">
        <v>2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/>
    </row>
    <row r="8" spans="2:17" ht="13.5">
      <c r="B8" s="11">
        <v>41503</v>
      </c>
      <c r="C8" s="18" t="s">
        <v>59</v>
      </c>
      <c r="D8" s="2" t="s">
        <v>60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ht="13.5">
      <c r="B9" s="11">
        <v>41524</v>
      </c>
      <c r="C9" s="18" t="s">
        <v>64</v>
      </c>
      <c r="D9" s="2" t="s">
        <v>65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3.5">
      <c r="B10" s="11">
        <v>41524</v>
      </c>
      <c r="C10" s="2" t="s">
        <v>55</v>
      </c>
      <c r="D10" s="2" t="s">
        <v>66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3.5">
      <c r="B11" s="11">
        <v>41545</v>
      </c>
      <c r="C11" s="2" t="s">
        <v>70</v>
      </c>
      <c r="D11" s="2" t="s">
        <v>73</v>
      </c>
      <c r="E11" s="2">
        <v>1</v>
      </c>
      <c r="F11" s="2">
        <v>1</v>
      </c>
      <c r="G11" s="2">
        <v>1</v>
      </c>
      <c r="H11" s="2"/>
      <c r="I11" s="2"/>
      <c r="J11" s="2"/>
      <c r="K11" s="2"/>
      <c r="L11" s="2">
        <v>2</v>
      </c>
      <c r="M11" s="2"/>
      <c r="N11" s="2"/>
      <c r="O11" s="2"/>
      <c r="P11" s="2"/>
      <c r="Q11" s="2"/>
    </row>
    <row r="12" spans="2:17" ht="13.5">
      <c r="B12" s="11">
        <v>41561</v>
      </c>
      <c r="C12" s="2" t="s">
        <v>82</v>
      </c>
      <c r="D12" s="2" t="s">
        <v>83</v>
      </c>
      <c r="E12" s="2">
        <v>2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3.5">
      <c r="B13" s="11">
        <v>41582</v>
      </c>
      <c r="C13" s="18" t="s">
        <v>84</v>
      </c>
      <c r="D13" s="2" t="s">
        <v>85</v>
      </c>
      <c r="E13" s="2">
        <v>3</v>
      </c>
      <c r="F13" s="2">
        <v>2</v>
      </c>
      <c r="G13" s="2"/>
      <c r="H13" s="2"/>
      <c r="I13" s="2"/>
      <c r="J13" s="2"/>
      <c r="K13" s="2">
        <v>1</v>
      </c>
      <c r="L13" s="2"/>
      <c r="M13" s="2"/>
      <c r="N13" s="2">
        <v>1</v>
      </c>
      <c r="O13" s="2"/>
      <c r="P13" s="2"/>
      <c r="Q13" s="2"/>
    </row>
    <row r="14" spans="2:17" ht="13.5">
      <c r="B14" s="11">
        <v>41595</v>
      </c>
      <c r="C14" s="18" t="s">
        <v>90</v>
      </c>
      <c r="D14" s="2" t="s">
        <v>91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</row>
    <row r="15" spans="2:17" ht="13.5">
      <c r="B15" s="11">
        <v>41595</v>
      </c>
      <c r="C15" s="2" t="s">
        <v>93</v>
      </c>
      <c r="D15" s="2" t="s">
        <v>94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>
        <v>1</v>
      </c>
      <c r="O15" s="2"/>
      <c r="P15" s="2">
        <v>1</v>
      </c>
      <c r="Q15" s="2"/>
    </row>
    <row r="16" spans="2:17" ht="13.5">
      <c r="B16" s="11">
        <v>41608</v>
      </c>
      <c r="C16" s="2" t="s">
        <v>96</v>
      </c>
      <c r="D16" s="2" t="s">
        <v>62</v>
      </c>
      <c r="E16" s="2">
        <v>3</v>
      </c>
      <c r="F16" s="2">
        <v>3</v>
      </c>
      <c r="G16" s="2">
        <v>1</v>
      </c>
      <c r="H16" s="2"/>
      <c r="I16" s="2"/>
      <c r="J16" s="2"/>
      <c r="K16" s="2"/>
      <c r="L16" s="2"/>
      <c r="M16" s="2">
        <v>1</v>
      </c>
      <c r="N16" s="2"/>
      <c r="O16" s="2"/>
      <c r="P16" s="2">
        <v>1</v>
      </c>
      <c r="Q16" s="2"/>
    </row>
    <row r="17" spans="2:17" ht="13.5">
      <c r="B17" s="11">
        <v>41700</v>
      </c>
      <c r="C17" s="2" t="s">
        <v>58</v>
      </c>
      <c r="D17" s="2" t="s">
        <v>100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3.5">
      <c r="B18" s="11">
        <v>41700</v>
      </c>
      <c r="C18" s="2" t="s">
        <v>58</v>
      </c>
      <c r="D18" s="2" t="s">
        <v>91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</row>
    <row r="19" spans="2:17" ht="13.5">
      <c r="B19" s="11">
        <v>41713</v>
      </c>
      <c r="C19" s="2" t="s">
        <v>103</v>
      </c>
      <c r="D19" s="2" t="s">
        <v>104</v>
      </c>
      <c r="E19" s="2">
        <v>2</v>
      </c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3.5">
      <c r="B20" s="11">
        <v>41713</v>
      </c>
      <c r="C20" s="2" t="s">
        <v>106</v>
      </c>
      <c r="D20" s="2" t="s">
        <v>107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ht="13.5">
      <c r="B21" s="11">
        <v>41714</v>
      </c>
      <c r="C21" s="2" t="s">
        <v>64</v>
      </c>
      <c r="D21" s="2" t="s">
        <v>110</v>
      </c>
      <c r="E21" s="2">
        <v>2</v>
      </c>
      <c r="F21" s="2">
        <v>1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ht="13.5">
      <c r="B22" s="11">
        <v>41727</v>
      </c>
      <c r="C22" s="2" t="s">
        <v>111</v>
      </c>
      <c r="D22" s="2" t="s">
        <v>110</v>
      </c>
      <c r="E22" s="2">
        <v>2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3.5">
      <c r="B23" s="11">
        <v>41748</v>
      </c>
      <c r="C23" s="2" t="s">
        <v>55</v>
      </c>
      <c r="D23" s="2" t="s">
        <v>56</v>
      </c>
      <c r="E23" s="2">
        <v>1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3.5">
      <c r="B24" s="11">
        <v>41758</v>
      </c>
      <c r="C24" s="2" t="s">
        <v>82</v>
      </c>
      <c r="D24" s="2" t="s">
        <v>115</v>
      </c>
      <c r="E24" s="2">
        <v>2</v>
      </c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>
        <v>1</v>
      </c>
      <c r="Q24" s="2"/>
    </row>
    <row r="25" spans="2:17" ht="13.5">
      <c r="B25" s="11">
        <v>41769</v>
      </c>
      <c r="C25" s="2" t="s">
        <v>58</v>
      </c>
      <c r="D25" s="2" t="s">
        <v>117</v>
      </c>
      <c r="E25" s="2">
        <v>2</v>
      </c>
      <c r="F25" s="2">
        <v>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3.5">
      <c r="B26" s="11">
        <v>41769</v>
      </c>
      <c r="C26" s="18" t="s">
        <v>77</v>
      </c>
      <c r="D26" s="2" t="s">
        <v>119</v>
      </c>
      <c r="E26" s="2">
        <v>3</v>
      </c>
      <c r="F26" s="2">
        <v>3</v>
      </c>
      <c r="G26" s="2"/>
      <c r="H26" s="2"/>
      <c r="I26" s="2">
        <v>1</v>
      </c>
      <c r="J26" s="2"/>
      <c r="K26" s="2"/>
      <c r="L26" s="2"/>
      <c r="M26" s="2">
        <v>2</v>
      </c>
      <c r="N26" s="2"/>
      <c r="O26" s="2"/>
      <c r="P26" s="2"/>
      <c r="Q26" s="2"/>
    </row>
    <row r="27" spans="2:17" ht="13.5">
      <c r="B27" s="11">
        <v>41776</v>
      </c>
      <c r="C27" s="2" t="s">
        <v>111</v>
      </c>
      <c r="D27" s="2" t="s">
        <v>120</v>
      </c>
      <c r="E27" s="2">
        <v>3</v>
      </c>
      <c r="F27" s="2">
        <v>3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3.5">
      <c r="B28" s="11">
        <v>41791</v>
      </c>
      <c r="C28" s="2" t="s">
        <v>121</v>
      </c>
      <c r="D28" s="2" t="s">
        <v>122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>
        <v>1</v>
      </c>
      <c r="M28" s="2"/>
      <c r="N28" s="2"/>
      <c r="O28" s="2"/>
      <c r="P28" s="2">
        <v>2</v>
      </c>
      <c r="Q28" s="2">
        <v>1</v>
      </c>
    </row>
    <row r="29" spans="2:17" ht="13.5">
      <c r="B29" s="11">
        <v>41804</v>
      </c>
      <c r="C29" s="2" t="s">
        <v>124</v>
      </c>
      <c r="D29" s="2" t="s">
        <v>94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>
        <v>1</v>
      </c>
      <c r="N29" s="2"/>
      <c r="O29" s="2"/>
      <c r="P29" s="2">
        <v>1</v>
      </c>
      <c r="Q29" s="2"/>
    </row>
    <row r="30" spans="2:17" ht="13.5">
      <c r="B30" s="11">
        <v>41812</v>
      </c>
      <c r="C30" s="2" t="s">
        <v>125</v>
      </c>
      <c r="D30" s="2" t="s">
        <v>73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/>
    </row>
    <row r="31" spans="2:17" ht="13.5">
      <c r="B31" s="11">
        <v>41819</v>
      </c>
      <c r="C31" s="2" t="s">
        <v>126</v>
      </c>
      <c r="D31" s="2" t="s">
        <v>127</v>
      </c>
      <c r="E31" s="2">
        <v>3</v>
      </c>
      <c r="F31" s="2">
        <v>3</v>
      </c>
      <c r="G31" s="2">
        <v>1</v>
      </c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</row>
    <row r="32" spans="2:17" ht="13.5">
      <c r="B32" s="11">
        <v>41819</v>
      </c>
      <c r="C32" s="2" t="s">
        <v>128</v>
      </c>
      <c r="D32" s="2" t="s">
        <v>129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ht="13.5">
      <c r="B33" s="11">
        <v>41825</v>
      </c>
      <c r="C33" s="2" t="s">
        <v>93</v>
      </c>
      <c r="D33" s="2" t="s">
        <v>62</v>
      </c>
      <c r="E33" s="2">
        <v>2</v>
      </c>
      <c r="F33" s="2">
        <v>2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ht="13.5">
      <c r="B34" s="11">
        <v>41832</v>
      </c>
      <c r="C34" s="2" t="s">
        <v>137</v>
      </c>
      <c r="D34" s="2" t="s">
        <v>71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>
        <v>2</v>
      </c>
      <c r="Q34" s="2"/>
    </row>
    <row r="35" spans="2:17" ht="13.5">
      <c r="B35" s="11">
        <v>41841</v>
      </c>
      <c r="C35" s="2" t="s">
        <v>111</v>
      </c>
      <c r="D35" s="2" t="s">
        <v>83</v>
      </c>
      <c r="E35" s="2">
        <v>2</v>
      </c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ht="13.5">
      <c r="B36" s="11">
        <v>41846</v>
      </c>
      <c r="C36" s="2" t="s">
        <v>140</v>
      </c>
      <c r="D36" s="2" t="s">
        <v>141</v>
      </c>
      <c r="E36" s="2">
        <v>2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3.5">
      <c r="B37" s="11">
        <v>41847</v>
      </c>
      <c r="C37" s="2" t="s">
        <v>142</v>
      </c>
      <c r="D37" s="2" t="s">
        <v>143</v>
      </c>
      <c r="E37" s="2">
        <v>1</v>
      </c>
      <c r="F37" s="2">
        <v>1</v>
      </c>
      <c r="G37" s="2"/>
      <c r="H37" s="2"/>
      <c r="I37" s="2"/>
      <c r="J37" s="2"/>
      <c r="K37" s="2"/>
      <c r="L37" s="2">
        <v>1</v>
      </c>
      <c r="M37" s="2"/>
      <c r="N37" s="2"/>
      <c r="O37" s="2"/>
      <c r="P37" s="2"/>
      <c r="Q37" s="2">
        <v>1</v>
      </c>
    </row>
    <row r="38" spans="2:17" ht="13.5">
      <c r="B38" s="11">
        <v>41847</v>
      </c>
      <c r="C38" s="2" t="s">
        <v>145</v>
      </c>
      <c r="D38" s="2" t="s">
        <v>146</v>
      </c>
      <c r="E38" s="2">
        <v>2</v>
      </c>
      <c r="F38" s="2">
        <v>2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3.5">
      <c r="B39" s="11">
        <v>41867</v>
      </c>
      <c r="C39" s="2" t="s">
        <v>149</v>
      </c>
      <c r="D39" s="2" t="s">
        <v>150</v>
      </c>
      <c r="E39" s="2">
        <v>1</v>
      </c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</row>
    <row r="40" spans="2:17" ht="13.5">
      <c r="B40" s="11">
        <v>41875</v>
      </c>
      <c r="C40" s="2" t="s">
        <v>153</v>
      </c>
      <c r="D40" s="2" t="s">
        <v>154</v>
      </c>
      <c r="E40" s="2">
        <v>1</v>
      </c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3.5">
      <c r="B41" s="11">
        <v>41889</v>
      </c>
      <c r="C41" s="2" t="s">
        <v>155</v>
      </c>
      <c r="D41" s="2" t="s">
        <v>156</v>
      </c>
      <c r="E41" s="2">
        <v>1</v>
      </c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3.5">
      <c r="B42" s="11">
        <v>41889</v>
      </c>
      <c r="C42" s="2" t="s">
        <v>157</v>
      </c>
      <c r="D42" s="2" t="s">
        <v>158</v>
      </c>
      <c r="E42" s="2">
        <v>1</v>
      </c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3.5">
      <c r="B43" s="11">
        <v>41902</v>
      </c>
      <c r="C43" s="2" t="s">
        <v>157</v>
      </c>
      <c r="D43" s="2" t="s">
        <v>159</v>
      </c>
      <c r="E43" s="2">
        <v>1</v>
      </c>
      <c r="F43" s="2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B1">
      <pane ySplit="5" topLeftCell="A24" activePane="bottomLeft" state="frozen"/>
      <selection pane="topLeft" activeCell="B1" sqref="B1"/>
      <selection pane="bottomLeft" activeCell="B37" sqref="B37:D37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0.1780821917808219</v>
      </c>
    </row>
    <row r="3" spans="3:4" ht="13.5">
      <c r="C3" s="3" t="s">
        <v>36</v>
      </c>
      <c r="D3">
        <f>(G4+H4+I4+J4+K4)/(F4+K4)</f>
        <v>0.25</v>
      </c>
    </row>
    <row r="4" spans="5:17" s="1" customFormat="1" ht="13.5">
      <c r="E4" s="1">
        <f aca="true" t="shared" si="0" ref="E4:Q4">SUM(E6:E70)</f>
        <v>89</v>
      </c>
      <c r="F4" s="1">
        <f t="shared" si="0"/>
        <v>73</v>
      </c>
      <c r="G4" s="1">
        <f t="shared" si="0"/>
        <v>7</v>
      </c>
      <c r="H4" s="1">
        <f t="shared" si="0"/>
        <v>4</v>
      </c>
      <c r="I4" s="1">
        <f t="shared" si="0"/>
        <v>2</v>
      </c>
      <c r="J4" s="1">
        <f t="shared" si="0"/>
        <v>0</v>
      </c>
      <c r="K4" s="1">
        <f t="shared" si="0"/>
        <v>7</v>
      </c>
      <c r="L4" s="1">
        <f t="shared" si="0"/>
        <v>7</v>
      </c>
      <c r="M4" s="1">
        <f t="shared" si="0"/>
        <v>9</v>
      </c>
      <c r="N4" s="1">
        <f t="shared" si="0"/>
        <v>0</v>
      </c>
      <c r="O4" s="1">
        <f t="shared" si="0"/>
        <v>10</v>
      </c>
      <c r="P4" s="1">
        <f t="shared" si="0"/>
        <v>7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41594</v>
      </c>
      <c r="C6" s="18" t="s">
        <v>86</v>
      </c>
      <c r="D6" s="2" t="s">
        <v>87</v>
      </c>
      <c r="E6" s="2">
        <v>4</v>
      </c>
      <c r="F6" s="2">
        <v>4</v>
      </c>
      <c r="G6" s="2">
        <v>2</v>
      </c>
      <c r="H6" s="2"/>
      <c r="I6" s="2"/>
      <c r="J6" s="2"/>
      <c r="K6" s="2"/>
      <c r="L6" s="2">
        <v>3</v>
      </c>
      <c r="M6" s="2"/>
      <c r="N6" s="2"/>
      <c r="O6" s="2"/>
      <c r="P6" s="2"/>
      <c r="Q6" s="2"/>
    </row>
    <row r="7" spans="2:17" s="1" customFormat="1" ht="13.5">
      <c r="B7" s="11">
        <v>41594</v>
      </c>
      <c r="C7" s="18" t="s">
        <v>88</v>
      </c>
      <c r="D7" s="2" t="s">
        <v>89</v>
      </c>
      <c r="E7" s="2">
        <v>2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2"/>
    </row>
    <row r="8" spans="2:17" s="1" customFormat="1" ht="13.5">
      <c r="B8" s="11">
        <v>41595</v>
      </c>
      <c r="C8" s="18" t="s">
        <v>90</v>
      </c>
      <c r="D8" s="2" t="s">
        <v>91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41595</v>
      </c>
      <c r="C9" s="2" t="s">
        <v>93</v>
      </c>
      <c r="D9" s="2" t="s">
        <v>94</v>
      </c>
      <c r="E9" s="2">
        <v>2</v>
      </c>
      <c r="F9" s="2">
        <v>1</v>
      </c>
      <c r="G9" s="2"/>
      <c r="H9" s="2"/>
      <c r="I9" s="2"/>
      <c r="J9" s="2"/>
      <c r="K9" s="2">
        <v>1</v>
      </c>
      <c r="L9" s="2"/>
      <c r="M9" s="2">
        <v>1</v>
      </c>
      <c r="N9" s="2"/>
      <c r="O9" s="2"/>
      <c r="P9" s="2">
        <v>1</v>
      </c>
      <c r="Q9" s="2"/>
    </row>
    <row r="10" spans="2:17" s="1" customFormat="1" ht="13.5">
      <c r="B10" s="11">
        <v>41700</v>
      </c>
      <c r="C10" s="2" t="s">
        <v>58</v>
      </c>
      <c r="D10" s="2" t="s">
        <v>100</v>
      </c>
      <c r="E10" s="2">
        <v>3</v>
      </c>
      <c r="F10" s="2">
        <v>3</v>
      </c>
      <c r="G10" s="2"/>
      <c r="H10" s="2">
        <v>1</v>
      </c>
      <c r="I10" s="2"/>
      <c r="J10" s="2"/>
      <c r="K10" s="2"/>
      <c r="L10" s="2"/>
      <c r="M10" s="2">
        <v>1</v>
      </c>
      <c r="N10" s="2"/>
      <c r="O10" s="2"/>
      <c r="P10" s="2"/>
      <c r="Q10" s="2"/>
    </row>
    <row r="11" spans="2:17" s="1" customFormat="1" ht="13.5">
      <c r="B11" s="11">
        <v>41700</v>
      </c>
      <c r="C11" s="2" t="s">
        <v>58</v>
      </c>
      <c r="D11" s="2" t="s">
        <v>91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41713</v>
      </c>
      <c r="C12" s="2" t="s">
        <v>103</v>
      </c>
      <c r="D12" s="2" t="s">
        <v>104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41713</v>
      </c>
      <c r="C13" s="2" t="s">
        <v>106</v>
      </c>
      <c r="D13" s="2" t="s">
        <v>107</v>
      </c>
      <c r="E13" s="2">
        <v>3</v>
      </c>
      <c r="F13" s="2">
        <v>3</v>
      </c>
      <c r="G13" s="2"/>
      <c r="H13" s="2">
        <v>1</v>
      </c>
      <c r="I13" s="2"/>
      <c r="J13" s="2"/>
      <c r="K13" s="2"/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41714</v>
      </c>
      <c r="C14" s="2" t="s">
        <v>64</v>
      </c>
      <c r="D14" s="2" t="s">
        <v>110</v>
      </c>
      <c r="E14" s="2">
        <v>3</v>
      </c>
      <c r="F14" s="2">
        <v>3</v>
      </c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41727</v>
      </c>
      <c r="C15" s="2" t="s">
        <v>111</v>
      </c>
      <c r="D15" s="2" t="s">
        <v>110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41727</v>
      </c>
      <c r="C16" s="2" t="s">
        <v>64</v>
      </c>
      <c r="D16" s="2" t="s">
        <v>113</v>
      </c>
      <c r="E16" s="2">
        <v>3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>
        <v>2</v>
      </c>
      <c r="P16" s="2"/>
      <c r="Q16" s="2"/>
    </row>
    <row r="17" spans="2:17" s="1" customFormat="1" ht="13.5">
      <c r="B17" s="11">
        <v>41748</v>
      </c>
      <c r="C17" s="2" t="s">
        <v>55</v>
      </c>
      <c r="D17" s="2" t="s">
        <v>56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41758</v>
      </c>
      <c r="C18" s="2" t="s">
        <v>82</v>
      </c>
      <c r="D18" s="2" t="s">
        <v>115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>
        <v>3</v>
      </c>
      <c r="Q18" s="2"/>
    </row>
    <row r="19" spans="2:17" s="1" customFormat="1" ht="13.5">
      <c r="B19" s="11">
        <v>41769</v>
      </c>
      <c r="C19" s="2" t="s">
        <v>58</v>
      </c>
      <c r="D19" s="2" t="s">
        <v>117</v>
      </c>
      <c r="E19" s="2">
        <v>3</v>
      </c>
      <c r="F19" s="2">
        <v>1</v>
      </c>
      <c r="G19" s="2"/>
      <c r="H19" s="2"/>
      <c r="I19" s="2"/>
      <c r="J19" s="2"/>
      <c r="K19" s="2">
        <v>1</v>
      </c>
      <c r="L19" s="2"/>
      <c r="M19" s="2"/>
      <c r="N19" s="2"/>
      <c r="O19" s="2">
        <v>1</v>
      </c>
      <c r="P19" s="2"/>
      <c r="Q19" s="2"/>
    </row>
    <row r="20" spans="2:17" s="1" customFormat="1" ht="13.5">
      <c r="B20" s="11">
        <v>41769</v>
      </c>
      <c r="C20" s="18" t="s">
        <v>77</v>
      </c>
      <c r="D20" s="2" t="s">
        <v>119</v>
      </c>
      <c r="E20" s="2">
        <v>4</v>
      </c>
      <c r="F20" s="2">
        <v>4</v>
      </c>
      <c r="G20" s="2">
        <v>2</v>
      </c>
      <c r="H20" s="2">
        <v>1</v>
      </c>
      <c r="I20" s="2"/>
      <c r="J20" s="2"/>
      <c r="K20" s="2"/>
      <c r="L20" s="2">
        <v>2</v>
      </c>
      <c r="M20" s="2">
        <v>3</v>
      </c>
      <c r="N20" s="2"/>
      <c r="O20" s="2"/>
      <c r="P20" s="2"/>
      <c r="Q20" s="2"/>
    </row>
    <row r="21" spans="2:17" s="1" customFormat="1" ht="13.5">
      <c r="B21" s="11">
        <v>41776</v>
      </c>
      <c r="C21" s="2" t="s">
        <v>111</v>
      </c>
      <c r="D21" s="2" t="s">
        <v>120</v>
      </c>
      <c r="E21" s="2">
        <v>3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41791</v>
      </c>
      <c r="C22" s="2" t="s">
        <v>121</v>
      </c>
      <c r="D22" s="2" t="s">
        <v>122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s="1" customFormat="1" ht="13.5">
      <c r="B23" s="11">
        <v>41804</v>
      </c>
      <c r="C23" s="2" t="s">
        <v>124</v>
      </c>
      <c r="D23" s="2" t="s">
        <v>94</v>
      </c>
      <c r="E23" s="2">
        <v>3</v>
      </c>
      <c r="F23" s="2">
        <v>2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</row>
    <row r="24" spans="2:17" s="1" customFormat="1" ht="13.5">
      <c r="B24" s="11">
        <v>41812</v>
      </c>
      <c r="C24" s="2" t="s">
        <v>125</v>
      </c>
      <c r="D24" s="2" t="s">
        <v>73</v>
      </c>
      <c r="E24" s="2">
        <v>4</v>
      </c>
      <c r="F24" s="2">
        <v>3</v>
      </c>
      <c r="G24" s="2">
        <v>1</v>
      </c>
      <c r="H24" s="2"/>
      <c r="I24" s="2"/>
      <c r="J24" s="2"/>
      <c r="K24" s="2"/>
      <c r="L24" s="2">
        <v>1</v>
      </c>
      <c r="M24" s="2">
        <v>1</v>
      </c>
      <c r="N24" s="2"/>
      <c r="O24" s="2">
        <v>1</v>
      </c>
      <c r="P24" s="2"/>
      <c r="Q24" s="2"/>
    </row>
    <row r="25" spans="2:17" s="1" customFormat="1" ht="13.5">
      <c r="B25" s="11">
        <v>41819</v>
      </c>
      <c r="C25" s="2" t="s">
        <v>126</v>
      </c>
      <c r="D25" s="2" t="s">
        <v>127</v>
      </c>
      <c r="E25" s="2">
        <v>3</v>
      </c>
      <c r="F25" s="2">
        <v>2</v>
      </c>
      <c r="G25" s="2"/>
      <c r="H25" s="2"/>
      <c r="I25" s="2"/>
      <c r="J25" s="2"/>
      <c r="K25" s="2"/>
      <c r="L25" s="2"/>
      <c r="M25" s="2"/>
      <c r="N25" s="2"/>
      <c r="O25" s="2">
        <v>1</v>
      </c>
      <c r="P25" s="2"/>
      <c r="Q25" s="2"/>
    </row>
    <row r="26" spans="2:17" s="1" customFormat="1" ht="13.5">
      <c r="B26" s="11">
        <v>41825</v>
      </c>
      <c r="C26" s="2" t="s">
        <v>93</v>
      </c>
      <c r="D26" s="2" t="s">
        <v>62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41832</v>
      </c>
      <c r="C27" s="2" t="s">
        <v>137</v>
      </c>
      <c r="D27" s="2" t="s">
        <v>71</v>
      </c>
      <c r="E27" s="2">
        <v>4</v>
      </c>
      <c r="F27" s="2">
        <v>3</v>
      </c>
      <c r="G27" s="2">
        <v>1</v>
      </c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</row>
    <row r="28" spans="2:17" s="1" customFormat="1" ht="13.5">
      <c r="B28" s="11">
        <v>41841</v>
      </c>
      <c r="C28" s="2" t="s">
        <v>111</v>
      </c>
      <c r="D28" s="2" t="s">
        <v>83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41846</v>
      </c>
      <c r="C29" s="2" t="s">
        <v>138</v>
      </c>
      <c r="D29" s="2" t="s">
        <v>139</v>
      </c>
      <c r="E29" s="2">
        <v>3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/>
    </row>
    <row r="30" spans="2:17" s="1" customFormat="1" ht="13.5">
      <c r="B30" s="11">
        <v>41846</v>
      </c>
      <c r="C30" s="2" t="s">
        <v>140</v>
      </c>
      <c r="D30" s="2" t="s">
        <v>141</v>
      </c>
      <c r="E30" s="2">
        <v>3</v>
      </c>
      <c r="F30" s="2">
        <v>2</v>
      </c>
      <c r="G30" s="2"/>
      <c r="H30" s="2"/>
      <c r="I30" s="2"/>
      <c r="J30" s="2"/>
      <c r="K30" s="2">
        <v>1</v>
      </c>
      <c r="L30" s="2"/>
      <c r="M30" s="2"/>
      <c r="N30" s="2"/>
      <c r="O30" s="2">
        <v>1</v>
      </c>
      <c r="P30" s="2"/>
      <c r="Q30" s="2"/>
    </row>
    <row r="31" spans="2:17" s="1" customFormat="1" ht="13.5">
      <c r="B31" s="11">
        <v>41847</v>
      </c>
      <c r="C31" s="2" t="s">
        <v>142</v>
      </c>
      <c r="D31" s="2" t="s">
        <v>143</v>
      </c>
      <c r="E31" s="2">
        <v>1</v>
      </c>
      <c r="F31" s="2">
        <v>1</v>
      </c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41847</v>
      </c>
      <c r="C32" s="2" t="s">
        <v>145</v>
      </c>
      <c r="D32" s="2" t="s">
        <v>146</v>
      </c>
      <c r="E32" s="2">
        <v>3</v>
      </c>
      <c r="F32" s="2">
        <v>3</v>
      </c>
      <c r="G32" s="2"/>
      <c r="H32" s="2"/>
      <c r="I32" s="2">
        <v>1</v>
      </c>
      <c r="J32" s="2"/>
      <c r="K32" s="2"/>
      <c r="L32" s="2"/>
      <c r="M32" s="2">
        <v>1</v>
      </c>
      <c r="N32" s="2"/>
      <c r="O32" s="2"/>
      <c r="P32" s="2"/>
      <c r="Q32" s="2"/>
    </row>
    <row r="33" spans="2:17" s="1" customFormat="1" ht="13.5">
      <c r="B33" s="11">
        <v>41867</v>
      </c>
      <c r="C33" s="2" t="s">
        <v>149</v>
      </c>
      <c r="D33" s="2" t="s">
        <v>150</v>
      </c>
      <c r="E33" s="2">
        <v>3</v>
      </c>
      <c r="F33" s="2">
        <v>1</v>
      </c>
      <c r="G33" s="2"/>
      <c r="H33" s="2"/>
      <c r="I33" s="2"/>
      <c r="J33" s="2"/>
      <c r="K33" s="2">
        <v>1</v>
      </c>
      <c r="L33" s="2"/>
      <c r="M33" s="2"/>
      <c r="N33" s="2"/>
      <c r="O33" s="2">
        <v>1</v>
      </c>
      <c r="P33" s="2">
        <v>1</v>
      </c>
      <c r="Q33" s="2"/>
    </row>
    <row r="34" spans="2:17" s="1" customFormat="1" ht="13.5">
      <c r="B34" s="11">
        <v>41875</v>
      </c>
      <c r="C34" s="2" t="s">
        <v>153</v>
      </c>
      <c r="D34" s="2" t="s">
        <v>154</v>
      </c>
      <c r="E34" s="2">
        <v>2</v>
      </c>
      <c r="F34" s="2">
        <v>1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</row>
    <row r="35" spans="2:17" s="1" customFormat="1" ht="13.5">
      <c r="B35" s="11">
        <v>41889</v>
      </c>
      <c r="C35" s="2" t="s">
        <v>155</v>
      </c>
      <c r="D35" s="2" t="s">
        <v>156</v>
      </c>
      <c r="E35" s="2">
        <v>2</v>
      </c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11">
        <v>41889</v>
      </c>
      <c r="C36" s="2" t="s">
        <v>157</v>
      </c>
      <c r="D36" s="2" t="s">
        <v>158</v>
      </c>
      <c r="E36" s="2">
        <v>2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41902</v>
      </c>
      <c r="C37" s="2" t="s">
        <v>157</v>
      </c>
      <c r="D37" s="2" t="s">
        <v>159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父さん0618</dc:creator>
  <cp:keywords/>
  <dc:description/>
  <cp:lastModifiedBy>森　剛</cp:lastModifiedBy>
  <dcterms:created xsi:type="dcterms:W3CDTF">1997-01-08T22:48:59Z</dcterms:created>
  <dcterms:modified xsi:type="dcterms:W3CDTF">2020-09-07T01:56:30Z</dcterms:modified>
  <cp:category/>
  <cp:version/>
  <cp:contentType/>
  <cp:contentStatus/>
</cp:coreProperties>
</file>